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10" activeTab="0"/>
  </bookViews>
  <sheets>
    <sheet name="5.1" sheetId="1" r:id="rId1"/>
    <sheet name="Аркуш1" sheetId="2" r:id="rId2"/>
  </sheets>
  <definedNames>
    <definedName name="_xlnm.Print_Area" localSheetId="0">'5.1'!$A$2:$AA$114</definedName>
  </definedNames>
  <calcPr fullCalcOnLoad="1"/>
</workbook>
</file>

<file path=xl/sharedStrings.xml><?xml version="1.0" encoding="utf-8"?>
<sst xmlns="http://schemas.openxmlformats.org/spreadsheetml/2006/main" count="512" uniqueCount="160">
  <si>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</si>
  <si>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</si>
  <si>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</si>
  <si>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</si>
  <si>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</si>
  <si>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</si>
  <si>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</si>
  <si>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</si>
  <si>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</si>
  <si>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</si>
  <si>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</si>
  <si>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</si>
  <si>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</si>
  <si>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</si>
  <si>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</si>
  <si>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</si>
  <si>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</si>
  <si>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</si>
  <si>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</si>
  <si>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</si>
  <si>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</si>
  <si>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 xml:space="preserve">  1.1.1</t>
  </si>
  <si>
    <t>Заходи зі зниження питомих витрат, а також втрат ресурсів, з них:</t>
  </si>
  <si>
    <t>х </t>
  </si>
  <si>
    <t>Усього за підпунктом 1.1.1</t>
  </si>
  <si>
    <t>Усього за пунктом 1.1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</si>
  <si>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</si>
  <si>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</si>
  <si>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</si>
  <si>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</si>
  <si>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 2.1.1</t>
  </si>
  <si>
    <t>Усього за підпунктом 2.1.1</t>
  </si>
  <si>
    <t>Усього за пунктом 2.1</t>
  </si>
  <si>
    <t xml:space="preserve">  2.2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</si>
  <si>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</si>
  <si>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</si>
  <si>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2.2.1</t>
  </si>
  <si>
    <t>Усього за пунктом 2.2</t>
  </si>
  <si>
    <t>Усього за розділом ІІ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</si>
  <si>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</si>
  <si>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</si>
  <si>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</si>
  <si>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</si>
  <si>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</si>
  <si>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</si>
  <si>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</si>
  <si>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</si>
  <si>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</si>
  <si>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</si>
  <si>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</si>
  <si>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</si>
  <si>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</si>
  <si>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</si>
  <si>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</si>
  <si>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</si>
  <si>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</si>
  <si>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</si>
  <si>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</si>
  <si>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</si>
  <si>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</si>
  <si>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</si>
  <si>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</si>
  <si>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</si>
  <si>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</si>
  <si>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</si>
  <si>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</si>
  <si>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</si>
  <si>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</si>
  <si>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</si>
  <si>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</si>
  <si>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 xml:space="preserve"> 3.1</t>
  </si>
  <si>
    <t>Усього за підпунктом 2.2.3</t>
  </si>
  <si>
    <t xml:space="preserve"> 2.2.3</t>
  </si>
  <si>
    <t xml:space="preserve"> 2.2.1</t>
  </si>
  <si>
    <t>Усього за підпунктом 2.2.2</t>
  </si>
  <si>
    <t xml:space="preserve"> 2.2.2</t>
  </si>
  <si>
    <t>Усього за підпунктом 2.1.2</t>
  </si>
  <si>
    <t xml:space="preserve">  2.1.2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</si>
  <si>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</si>
  <si>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Усього за пунктом 1.2</t>
  </si>
  <si>
    <t>Усього за підпунктом 1.2.3</t>
  </si>
  <si>
    <t xml:space="preserve"> 1.2.3</t>
  </si>
  <si>
    <t>Усього за підпунктом 1.2.1</t>
  </si>
  <si>
    <t xml:space="preserve"> 1.2.1</t>
  </si>
  <si>
    <t>Усього за підпунктом 1.2.2</t>
  </si>
  <si>
    <t xml:space="preserve"> 1.2.2</t>
  </si>
  <si>
    <t xml:space="preserve">  1.2</t>
  </si>
  <si>
    <t>Усього за підпунктом 1.1.3</t>
  </si>
  <si>
    <t xml:space="preserve">  1.1.3</t>
  </si>
  <si>
    <t>Усього за підпунктом 1.1.2</t>
  </si>
  <si>
    <t xml:space="preserve">  1.1.2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</si>
  <si>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</si>
  <si>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</si>
  <si>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</si>
  <si>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</si>
  <si>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</si>
  <si>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</si>
  <si>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</si>
  <si>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</si>
  <si>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</si>
  <si>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</si>
  <si>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</si>
  <si>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</si>
  <si>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</si>
  <si>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</si>
  <si>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</si>
  <si>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
Сталеві труби в ізоляції з мінеральної вати. Знос 70%, ізоляція пошкоджена.</t>
  </si>
  <si>
    <t xml:space="preserve"> 1.2.4</t>
  </si>
  <si>
    <t>Усього за підпунктом 1.2.4</t>
  </si>
  <si>
    <t xml:space="preserve"> 1.2.5</t>
  </si>
  <si>
    <t>Усього за підпунктом 1.2.5</t>
  </si>
  <si>
    <t xml:space="preserve">                                                                     Продовження</t>
  </si>
  <si>
    <t xml:space="preserve">3                                                                                  Продовження </t>
  </si>
  <si>
    <t xml:space="preserve">  2.1.3</t>
  </si>
  <si>
    <t>Усього за підпунктом 2.1.3</t>
  </si>
  <si>
    <t>ПТМ ”Ковельтепло”</t>
  </si>
  <si>
    <t xml:space="preserve"> 3.2.3</t>
  </si>
  <si>
    <t>Усього за підпунктом 3.2.3</t>
  </si>
  <si>
    <t>1од.</t>
  </si>
  <si>
    <t>Реконструкція теплових мереж та мереж гвп по вул.Вітовського,22 в м. Ковелі</t>
  </si>
  <si>
    <t xml:space="preserve">
Попередньоізольовані труби без зміни діамитрів тепломереж. </t>
  </si>
  <si>
    <t>1 од.</t>
  </si>
  <si>
    <t>Директор ПТМ "Ковельтепло"</t>
  </si>
  <si>
    <t>Бойко В.І.</t>
  </si>
  <si>
    <t xml:space="preserve">                                                                                   Продовження </t>
  </si>
  <si>
    <t>x</t>
  </si>
  <si>
    <t xml:space="preserve">  2.2.4</t>
  </si>
  <si>
    <t>Усього за підпунктом 2.2.4</t>
  </si>
  <si>
    <t xml:space="preserve"> 2.2.5</t>
  </si>
  <si>
    <t>Усього за підпунктом 2.2.5</t>
  </si>
  <si>
    <t>1.2.1.1</t>
  </si>
  <si>
    <t>1.2.1.2</t>
  </si>
  <si>
    <t>1.2.5.1</t>
  </si>
  <si>
    <t>2.2.1.1</t>
  </si>
  <si>
    <t xml:space="preserve">Пояснення до фінансового плану використання коштів для виконання інвестиційної програми на 2019 рік </t>
  </si>
  <si>
    <t>Реконструкція котельні по вул. Володимирська, 85</t>
  </si>
  <si>
    <t>Реконструкція котельні по вул. В.Кияна, 49</t>
  </si>
  <si>
    <t xml:space="preserve">0,582км </t>
  </si>
  <si>
    <t>Розроблення проектно-кошторисної документації для реконструкції котельні В.Кияна, 82</t>
  </si>
  <si>
    <t>Ремонт покрівлі котельні по вул Грушевського ,9</t>
  </si>
  <si>
    <t>Ремонт покрівлі котельні по вул Незалежності, 50</t>
  </si>
  <si>
    <t>Влаштування огорожі та освітлення но котельні по вул В.Кияна, 49</t>
  </si>
  <si>
    <t>270 м²</t>
  </si>
  <si>
    <t>230 м²</t>
  </si>
  <si>
    <t>250 м.п.</t>
  </si>
  <si>
    <t>2.2.5.1</t>
  </si>
  <si>
    <t>Розроблення проектної документації на перенесення теплової мережі на котельні                                  по вул. В. Кияна, 49</t>
  </si>
  <si>
    <t>1.2.5.2</t>
  </si>
  <si>
    <t>1.2.5.3</t>
  </si>
  <si>
    <t>1.2.5.4</t>
  </si>
  <si>
    <t>Будівництво нового гаража по вул В.Кияна, 49</t>
  </si>
  <si>
    <t>3.2.5.1</t>
  </si>
  <si>
    <t>Встановлено 3 котла ДКВР 6,5/13 та 1 КВГ-7,56</t>
  </si>
  <si>
    <t>Встановлено 3 котла ДКВР 6,5/13 та 1 твердопаливний 3,5 мВт</t>
  </si>
  <si>
    <t xml:space="preserve">Встановлено 2 котла НІІСТУ-5 </t>
  </si>
  <si>
    <t>Встановлено 2 котла КСВ-1,0</t>
  </si>
  <si>
    <t>Будівництво автогаража на два поста</t>
  </si>
  <si>
    <t>Ремонт покрівлі котельні по вул Симоненка, 22</t>
  </si>
  <si>
    <t>210 м²</t>
  </si>
  <si>
    <t>1.2.5.5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</si>
</sst>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5" fillId="0" borderId="0" xfId="50" applyFont="1" applyFill="1">
      <alignment/>
      <protection/>
    </xf>
    <xf numFmtId="0" fontId="7" fillId="0" borderId="0" xfId="50" applyFont="1" applyFill="1" applyBorder="1" applyAlignment="1">
      <alignment/>
      <protection/>
    </xf>
    <xf numFmtId="0" fontId="7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left"/>
      <protection/>
    </xf>
    <xf numFmtId="2" fontId="7" fillId="0" borderId="0" xfId="50" applyNumberFormat="1" applyFont="1" applyFill="1" applyBorder="1" applyAlignment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vertical="center" wrapText="1"/>
      <protection/>
    </xf>
    <xf numFmtId="0" fontId="10" fillId="0" borderId="0" xfId="50" applyFont="1" applyFill="1">
      <alignment/>
      <protection/>
    </xf>
    <xf numFmtId="0" fontId="10" fillId="0" borderId="0" xfId="50" applyFont="1" applyFill="1" applyBorder="1">
      <alignment/>
      <protection/>
    </xf>
    <xf numFmtId="2" fontId="7" fillId="0" borderId="10" xfId="50" applyNumberFormat="1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14" fontId="7" fillId="0" borderId="10" xfId="50" applyNumberFormat="1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/>
      <protection/>
    </xf>
    <xf numFmtId="0" fontId="7" fillId="0" borderId="10" xfId="50" applyFont="1" applyFill="1" applyBorder="1" applyAlignment="1">
      <alignment horizontal="center"/>
      <protection/>
    </xf>
    <xf numFmtId="3" fontId="3" fillId="0" borderId="10" xfId="56" applyNumberFormat="1" applyFont="1" applyFill="1" applyBorder="1" applyAlignment="1">
      <alignment horizont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4" fontId="3" fillId="0" borderId="10" xfId="50" applyNumberFormat="1" applyFont="1" applyFill="1" applyBorder="1" applyAlignment="1">
      <alignment horizontal="center" vertical="center" wrapText="1"/>
      <protection/>
    </xf>
    <xf numFmtId="16" fontId="3" fillId="0" borderId="10" xfId="50" applyNumberFormat="1" applyFont="1" applyFill="1" applyBorder="1" applyAlignment="1">
      <alignment horizontal="center"/>
      <protection/>
    </xf>
    <xf numFmtId="14" fontId="3" fillId="0" borderId="10" xfId="50" applyNumberFormat="1" applyFont="1" applyFill="1" applyBorder="1" applyAlignment="1">
      <alignment horizontal="center"/>
      <protection/>
    </xf>
    <xf numFmtId="2" fontId="3" fillId="0" borderId="10" xfId="50" applyNumberFormat="1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3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>
      <alignment/>
      <protection/>
    </xf>
    <xf numFmtId="49" fontId="3" fillId="0" borderId="10" xfId="50" applyNumberFormat="1" applyFont="1" applyFill="1" applyBorder="1" applyAlignment="1">
      <alignment horizontal="center" vertical="center"/>
      <protection/>
    </xf>
    <xf numFmtId="2" fontId="8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10" xfId="50" applyFont="1" applyFill="1" applyBorder="1" applyAlignment="1">
      <alignment vertical="justify"/>
      <protection/>
    </xf>
    <xf numFmtId="180" fontId="10" fillId="0" borderId="0" xfId="50" applyNumberFormat="1" applyFont="1" applyFill="1" applyBorder="1">
      <alignment/>
      <protection/>
    </xf>
    <xf numFmtId="180" fontId="2" fillId="0" borderId="0" xfId="50" applyNumberFormat="1" applyFont="1" applyFill="1">
      <alignment/>
      <protection/>
    </xf>
    <xf numFmtId="0" fontId="8" fillId="0" borderId="0" xfId="50" applyFont="1" applyFill="1" applyBorder="1" applyAlignment="1">
      <alignment/>
      <protection/>
    </xf>
    <xf numFmtId="180" fontId="2" fillId="0" borderId="0" xfId="50" applyNumberFormat="1" applyFont="1" applyFill="1" applyBorder="1" applyAlignment="1">
      <alignment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50" applyFont="1" applyFill="1">
      <alignment/>
      <protection/>
    </xf>
    <xf numFmtId="0" fontId="2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>
      <alignment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14" fontId="3" fillId="0" borderId="10" xfId="50" applyNumberFormat="1" applyFont="1" applyFill="1" applyBorder="1" applyAlignment="1">
      <alignment horizontal="center" vertical="center"/>
      <protection/>
    </xf>
    <xf numFmtId="4" fontId="7" fillId="0" borderId="10" xfId="56" applyNumberFormat="1" applyFont="1" applyFill="1" applyBorder="1" applyAlignment="1">
      <alignment horizontal="center" vertical="center" wrapText="1"/>
      <protection/>
    </xf>
    <xf numFmtId="2" fontId="3" fillId="0" borderId="10" xfId="50" applyNumberFormat="1" applyFont="1" applyFill="1" applyBorder="1" applyAlignment="1">
      <alignment horizontal="center"/>
      <protection/>
    </xf>
    <xf numFmtId="2" fontId="3" fillId="0" borderId="10" xfId="50" applyNumberFormat="1" applyFont="1" applyFill="1" applyBorder="1" applyAlignment="1">
      <alignment/>
      <protection/>
    </xf>
    <xf numFmtId="2" fontId="3" fillId="0" borderId="10" xfId="5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9" fontId="5" fillId="0" borderId="0" xfId="64" applyNumberFormat="1" applyFont="1" applyFill="1" applyBorder="1" applyAlignment="1">
      <alignment/>
    </xf>
    <xf numFmtId="179" fontId="3" fillId="0" borderId="0" xfId="66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3" fillId="0" borderId="0" xfId="64" applyNumberFormat="1" applyFont="1" applyFill="1" applyBorder="1" applyAlignment="1">
      <alignment/>
    </xf>
    <xf numFmtId="0" fontId="6" fillId="0" borderId="0" xfId="50" applyFont="1" applyFill="1" applyBorder="1" applyAlignment="1">
      <alignment/>
      <protection/>
    </xf>
    <xf numFmtId="0" fontId="9" fillId="0" borderId="0" xfId="50" applyFont="1" applyFill="1" applyBorder="1" applyAlignment="1">
      <alignment/>
      <protection/>
    </xf>
    <xf numFmtId="2" fontId="10" fillId="0" borderId="0" xfId="50" applyNumberFormat="1" applyFont="1" applyFill="1" applyBorder="1" applyAlignment="1">
      <alignment horizontal="center" vertical="center"/>
      <protection/>
    </xf>
    <xf numFmtId="2" fontId="10" fillId="0" borderId="0" xfId="50" applyNumberFormat="1" applyFont="1" applyFill="1" applyAlignment="1">
      <alignment horizontal="center" vertical="center"/>
      <protection/>
    </xf>
    <xf numFmtId="2" fontId="7" fillId="0" borderId="10" xfId="56" applyNumberFormat="1" applyFont="1" applyFill="1" applyBorder="1" applyAlignment="1">
      <alignment horizontal="center" vertical="center" wrapText="1"/>
      <protection/>
    </xf>
    <xf numFmtId="2" fontId="10" fillId="0" borderId="0" xfId="50" applyNumberFormat="1" applyFont="1" applyFill="1">
      <alignment/>
      <protection/>
    </xf>
    <xf numFmtId="2" fontId="10" fillId="0" borderId="0" xfId="50" applyNumberFormat="1" applyFont="1" applyFill="1" applyBorder="1">
      <alignment/>
      <protection/>
    </xf>
    <xf numFmtId="0" fontId="17" fillId="0" borderId="10" xfId="50" applyFont="1" applyFill="1" applyBorder="1" applyAlignment="1">
      <alignment horizontal="center"/>
      <protection/>
    </xf>
    <xf numFmtId="0" fontId="18" fillId="0" borderId="0" xfId="50" applyFont="1" applyFill="1" applyBorder="1">
      <alignment/>
      <protection/>
    </xf>
    <xf numFmtId="0" fontId="18" fillId="0" borderId="0" xfId="50" applyFont="1" applyFill="1">
      <alignment/>
      <protection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10" xfId="34" applyNumberFormat="1" applyFont="1" applyFill="1" applyBorder="1" applyAlignment="1" applyProtection="1">
      <alignment horizontal="center" vertical="center" wrapText="1"/>
      <protection/>
    </xf>
    <xf numFmtId="2" fontId="9" fillId="0" borderId="10" xfId="5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7" fillId="0" borderId="10" xfId="5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50" applyNumberFormat="1" applyFont="1" applyFill="1" applyBorder="1" applyAlignment="1">
      <alignment vertical="center"/>
      <protection/>
    </xf>
    <xf numFmtId="0" fontId="3" fillId="0" borderId="10" xfId="50" applyFont="1" applyFill="1" applyBorder="1" applyAlignment="1">
      <alignment horizontal="center" wrapText="1"/>
      <protection/>
    </xf>
    <xf numFmtId="0" fontId="3" fillId="0" borderId="10" xfId="50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 wrapText="1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>
      <alignment horizontal="right"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/>
    </xf>
    <xf numFmtId="0" fontId="2" fillId="0" borderId="0" xfId="50" applyFont="1" applyFill="1" applyBorder="1" applyAlignment="1">
      <alignment horizontal="center" textRotation="90"/>
      <protection/>
    </xf>
    <xf numFmtId="0" fontId="3" fillId="0" borderId="10" xfId="50" applyFont="1" applyFill="1" applyBorder="1" applyAlignment="1">
      <alignment horizontal="center" vertical="center" textRotation="90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horizontal="center" vertical="center" textRotation="90" wrapText="1"/>
      <protection/>
    </xf>
    <xf numFmtId="0" fontId="3" fillId="0" borderId="13" xfId="50" applyFont="1" applyFill="1" applyBorder="1" applyAlignment="1">
      <alignment horizontal="center" vertical="center" textRotation="90" wrapText="1"/>
      <protection/>
    </xf>
    <xf numFmtId="0" fontId="3" fillId="0" borderId="14" xfId="50" applyFont="1" applyFill="1" applyBorder="1" applyAlignment="1">
      <alignment horizontal="center" vertical="center" textRotation="90" wrapText="1"/>
      <protection/>
    </xf>
    <xf numFmtId="0" fontId="2" fillId="0" borderId="12" xfId="50" applyFont="1" applyFill="1" applyBorder="1" applyAlignment="1">
      <alignment horizontal="center" vertical="center" textRotation="90"/>
      <protection/>
    </xf>
    <xf numFmtId="0" fontId="2" fillId="0" borderId="13" xfId="50" applyFont="1" applyFill="1" applyBorder="1" applyAlignment="1">
      <alignment horizontal="center" vertical="center" textRotation="90"/>
      <protection/>
    </xf>
    <xf numFmtId="0" fontId="2" fillId="0" borderId="14" xfId="50" applyFont="1" applyFill="1" applyBorder="1" applyAlignment="1">
      <alignment horizontal="center" vertical="center" textRotation="90"/>
      <protection/>
    </xf>
    <xf numFmtId="0" fontId="13" fillId="0" borderId="0" xfId="50" applyFont="1" applyFill="1" applyBorder="1" applyAlignment="1">
      <alignment horizontal="center"/>
      <protection/>
    </xf>
    <xf numFmtId="0" fontId="14" fillId="0" borderId="0" xfId="50" applyFont="1" applyFill="1" applyAlignment="1">
      <alignment horizont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top" wrapText="1"/>
      <protection/>
    </xf>
    <xf numFmtId="0" fontId="3" fillId="0" borderId="11" xfId="50" applyFont="1" applyFill="1" applyBorder="1" applyAlignment="1">
      <alignment horizontal="center" vertical="top" wrapText="1"/>
      <protection/>
    </xf>
    <xf numFmtId="0" fontId="8" fillId="0" borderId="12" xfId="33" applyFont="1" applyFill="1" applyBorder="1" applyAlignment="1" applyProtection="1">
      <alignment horizontal="center" vertical="center" textRotation="90" wrapText="1"/>
      <protection locked="0"/>
    </xf>
    <xf numFmtId="0" fontId="8" fillId="0" borderId="14" xfId="33" applyFont="1" applyFill="1" applyBorder="1" applyAlignment="1" applyProtection="1">
      <alignment horizontal="center" vertical="center" textRotation="90" wrapText="1"/>
      <protection locked="0"/>
    </xf>
    <xf numFmtId="0" fontId="8" fillId="0" borderId="13" xfId="33" applyFont="1" applyFill="1" applyBorder="1" applyAlignment="1" applyProtection="1">
      <alignment horizontal="center" vertical="center" textRotation="90" wrapText="1"/>
      <protection locked="0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7" fillId="0" borderId="10" xfId="50" applyFont="1" applyFill="1" applyBorder="1" applyAlignment="1">
      <alignment horizontal="center"/>
      <protection/>
    </xf>
    <xf numFmtId="0" fontId="8" fillId="0" borderId="19" xfId="50" applyFont="1" applyFill="1" applyBorder="1" applyAlignment="1">
      <alignment horizontal="right"/>
      <protection/>
    </xf>
    <xf numFmtId="0" fontId="8" fillId="0" borderId="11" xfId="50" applyFont="1" applyFill="1" applyBorder="1" applyAlignment="1">
      <alignment horizontal="right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8" fillId="0" borderId="12" xfId="50" applyFont="1" applyFill="1" applyBorder="1" applyAlignment="1">
      <alignment horizontal="center" vertical="center" textRotation="90" wrapText="1"/>
      <protection/>
    </xf>
    <xf numFmtId="0" fontId="8" fillId="0" borderId="13" xfId="50" applyFont="1" applyFill="1" applyBorder="1" applyAlignment="1">
      <alignment horizontal="center" vertical="center" textRotation="90" wrapText="1"/>
      <protection/>
    </xf>
    <xf numFmtId="0" fontId="8" fillId="0" borderId="14" xfId="50" applyFont="1" applyFill="1" applyBorder="1" applyAlignment="1">
      <alignment horizontal="center" vertical="center" textRotation="90" wrapText="1"/>
      <protection/>
    </xf>
    <xf numFmtId="0" fontId="3" fillId="0" borderId="10" xfId="50" applyFont="1" applyFill="1" applyBorder="1" applyAlignment="1">
      <alignment horizontal="right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50" applyFont="1" applyFill="1" applyBorder="1" applyAlignment="1">
      <alignment horizontal="left" vertical="center" wrapText="1"/>
      <protection/>
    </xf>
    <xf numFmtId="0" fontId="3" fillId="0" borderId="0" xfId="50" applyFont="1" applyFill="1" applyBorder="1" applyAlignment="1">
      <alignment horizontal="center"/>
      <protection/>
    </xf>
    <xf numFmtId="0" fontId="2" fillId="0" borderId="0" xfId="50" applyFont="1" applyFill="1" applyAlignment="1">
      <alignment horizontal="center" wrapText="1"/>
      <protection/>
    </xf>
    <xf numFmtId="0" fontId="6" fillId="0" borderId="0" xfId="50" applyFont="1" applyFill="1" applyBorder="1" applyAlignment="1">
      <alignment horizontal="center"/>
      <protection/>
    </xf>
    <xf numFmtId="179" fontId="3" fillId="0" borderId="0" xfId="66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4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інансови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tabSelected="1" view="pageBreakPreview" zoomScale="75" zoomScaleNormal="75" zoomScaleSheetLayoutView="75" workbookViewId="0" topLeftCell="A1">
      <selection activeCell="Z34" sqref="Z34"/>
    </sheetView>
  </sheetViews>
  <sheetFormatPr defaultColWidth="5.28125" defaultRowHeight="69.75" customHeight="1"/>
  <cols>
    <col min="1" max="1" width="6.7109375" style="3" customWidth="1"/>
    <col min="2" max="2" width="37.421875" style="1" customWidth="1"/>
    <col min="3" max="3" width="6.851562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11.140625" style="1" customWidth="1"/>
    <col min="11" max="11" width="9.57421875" style="1" customWidth="1"/>
    <col min="12" max="12" width="6.57421875" style="1" hidden="1" customWidth="1"/>
    <col min="13" max="13" width="7.00390625" style="1" hidden="1" customWidth="1"/>
    <col min="14" max="14" width="6.7109375" style="1" hidden="1" customWidth="1"/>
    <col min="15" max="15" width="6.140625" style="1" hidden="1" customWidth="1"/>
    <col min="16" max="16" width="8.8515625" style="1" customWidth="1"/>
    <col min="17" max="17" width="8.140625" style="1" customWidth="1"/>
    <col min="18" max="18" width="8.28125" style="1" customWidth="1"/>
    <col min="19" max="19" width="9.00390625" style="1" customWidth="1"/>
    <col min="20" max="20" width="7.00390625" style="2" customWidth="1"/>
    <col min="21" max="21" width="7.28125" style="2" customWidth="1"/>
    <col min="22" max="22" width="8.28125" style="2" customWidth="1"/>
    <col min="23" max="23" width="7.00390625" style="2" customWidth="1"/>
    <col min="24" max="24" width="9.28125" style="2" customWidth="1"/>
    <col min="25" max="25" width="8.57421875" style="2" customWidth="1"/>
    <col min="26" max="26" width="18.57421875" style="2" customWidth="1"/>
    <col min="27" max="27" width="18.28125" style="2" customWidth="1"/>
    <col min="28" max="28" width="7.00390625" style="2" customWidth="1"/>
    <col min="29" max="29" width="7.57421875" style="2" customWidth="1"/>
    <col min="30" max="16384" width="5.28125" style="1" customWidth="1"/>
  </cols>
  <sheetData>
    <row r="1" spans="1:3" ht="69" customHeight="1">
      <c r="A1" s="45"/>
      <c r="B1" s="2"/>
      <c r="C1" s="2"/>
    </row>
    <row r="2" spans="1:27" ht="39.75" customHeight="1">
      <c r="A2" s="107" t="s">
        <v>134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16.5" customHeight="1">
      <c r="A3" s="106" t="s">
        <v>115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8" ht="50.2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46"/>
    </row>
    <row r="5" spans="1:29" ht="163.5" customHeight="1">
      <c r="A5" s="108" t="s">
        <v>1</v>
      </c>
      <c r="B5" s="108" t="s">
        <v>2</v>
      </c>
      <c r="C5" s="100" t="s">
        <v>3</v>
      </c>
      <c r="D5" s="108" t="s">
        <v>4</v>
      </c>
      <c r="E5" s="108"/>
      <c r="F5" s="108"/>
      <c r="G5" s="111" t="s">
        <v>101</v>
      </c>
      <c r="H5" s="111" t="s">
        <v>100</v>
      </c>
      <c r="I5" s="122" t="s">
        <v>5</v>
      </c>
      <c r="J5" s="108" t="s">
        <v>6</v>
      </c>
      <c r="K5" s="108"/>
      <c r="L5" s="99" t="s">
        <v>99</v>
      </c>
      <c r="M5" s="99"/>
      <c r="N5" s="99"/>
      <c r="O5" s="99"/>
      <c r="P5" s="98" t="s">
        <v>105</v>
      </c>
      <c r="Q5" s="98" t="s">
        <v>7</v>
      </c>
      <c r="R5" s="100" t="s">
        <v>8</v>
      </c>
      <c r="S5" s="100" t="s">
        <v>9</v>
      </c>
      <c r="T5" s="98" t="s">
        <v>10</v>
      </c>
      <c r="U5" s="100" t="s">
        <v>11</v>
      </c>
      <c r="V5" s="100" t="s">
        <v>12</v>
      </c>
      <c r="W5" s="103" t="s">
        <v>98</v>
      </c>
      <c r="X5" s="100" t="s">
        <v>13</v>
      </c>
      <c r="Y5" s="98" t="s">
        <v>14</v>
      </c>
      <c r="Z5" s="108" t="s">
        <v>102</v>
      </c>
      <c r="AA5" s="108"/>
      <c r="AC5" s="97"/>
    </row>
    <row r="6" spans="1:29" ht="14.25" customHeight="1">
      <c r="A6" s="108"/>
      <c r="B6" s="108"/>
      <c r="C6" s="101"/>
      <c r="D6" s="108" t="s">
        <v>15</v>
      </c>
      <c r="E6" s="121" t="s">
        <v>97</v>
      </c>
      <c r="F6" s="121"/>
      <c r="G6" s="113"/>
      <c r="H6" s="113"/>
      <c r="I6" s="123"/>
      <c r="J6" s="100" t="s">
        <v>16</v>
      </c>
      <c r="K6" s="100" t="s">
        <v>17</v>
      </c>
      <c r="L6" s="99" t="s">
        <v>96</v>
      </c>
      <c r="M6" s="99" t="s">
        <v>95</v>
      </c>
      <c r="N6" s="99" t="s">
        <v>94</v>
      </c>
      <c r="O6" s="99" t="s">
        <v>93</v>
      </c>
      <c r="P6" s="98"/>
      <c r="Q6" s="98"/>
      <c r="R6" s="101"/>
      <c r="S6" s="101"/>
      <c r="T6" s="98"/>
      <c r="U6" s="101"/>
      <c r="V6" s="101"/>
      <c r="W6" s="104"/>
      <c r="X6" s="101"/>
      <c r="Y6" s="98"/>
      <c r="Z6" s="108" t="s">
        <v>103</v>
      </c>
      <c r="AA6" s="108" t="s">
        <v>104</v>
      </c>
      <c r="AC6" s="97"/>
    </row>
    <row r="7" spans="1:29" ht="55.5" customHeight="1">
      <c r="A7" s="108"/>
      <c r="B7" s="108"/>
      <c r="C7" s="101"/>
      <c r="D7" s="108"/>
      <c r="E7" s="111" t="s">
        <v>92</v>
      </c>
      <c r="F7" s="111" t="s">
        <v>91</v>
      </c>
      <c r="G7" s="113"/>
      <c r="H7" s="113"/>
      <c r="I7" s="123"/>
      <c r="J7" s="101"/>
      <c r="K7" s="101"/>
      <c r="L7" s="99"/>
      <c r="M7" s="99"/>
      <c r="N7" s="99"/>
      <c r="O7" s="99"/>
      <c r="P7" s="98"/>
      <c r="Q7" s="98"/>
      <c r="R7" s="101"/>
      <c r="S7" s="101"/>
      <c r="T7" s="98"/>
      <c r="U7" s="101"/>
      <c r="V7" s="101"/>
      <c r="W7" s="104"/>
      <c r="X7" s="101"/>
      <c r="Y7" s="98"/>
      <c r="Z7" s="108"/>
      <c r="AA7" s="108"/>
      <c r="AC7" s="97"/>
    </row>
    <row r="8" spans="1:29" ht="18.75" customHeight="1">
      <c r="A8" s="108"/>
      <c r="B8" s="108"/>
      <c r="C8" s="102"/>
      <c r="D8" s="108"/>
      <c r="E8" s="112"/>
      <c r="F8" s="112"/>
      <c r="G8" s="112"/>
      <c r="H8" s="112"/>
      <c r="I8" s="124"/>
      <c r="J8" s="102"/>
      <c r="K8" s="102"/>
      <c r="L8" s="99"/>
      <c r="M8" s="99"/>
      <c r="N8" s="99"/>
      <c r="O8" s="99"/>
      <c r="P8" s="98"/>
      <c r="Q8" s="98"/>
      <c r="R8" s="102"/>
      <c r="S8" s="102"/>
      <c r="T8" s="98"/>
      <c r="U8" s="102"/>
      <c r="V8" s="102"/>
      <c r="W8" s="105"/>
      <c r="X8" s="102"/>
      <c r="Y8" s="98"/>
      <c r="Z8" s="108"/>
      <c r="AA8" s="108"/>
      <c r="AC8" s="97"/>
    </row>
    <row r="9" spans="1:29" s="3" customFormat="1" ht="12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5</v>
      </c>
      <c r="J9" s="26">
        <v>6</v>
      </c>
      <c r="K9" s="26">
        <v>7</v>
      </c>
      <c r="L9" s="26">
        <v>12</v>
      </c>
      <c r="M9" s="26">
        <v>13</v>
      </c>
      <c r="N9" s="26">
        <v>14</v>
      </c>
      <c r="O9" s="26">
        <v>15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45"/>
      <c r="AC9" s="45"/>
    </row>
    <row r="10" spans="1:27" ht="15" customHeight="1">
      <c r="A10" s="26" t="s">
        <v>18</v>
      </c>
      <c r="B10" s="92" t="s">
        <v>19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5.75" customHeight="1">
      <c r="A11" s="30" t="s">
        <v>20</v>
      </c>
      <c r="B11" s="120" t="s">
        <v>78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1:27" ht="15" customHeight="1">
      <c r="A12" s="31" t="s">
        <v>21</v>
      </c>
      <c r="B12" s="121" t="s">
        <v>22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</row>
    <row r="13" spans="1:27" ht="15" customHeight="1">
      <c r="A13" s="31"/>
      <c r="B13" s="75"/>
      <c r="C13" s="33"/>
      <c r="D13" s="60" t="s">
        <v>125</v>
      </c>
      <c r="E13" s="33"/>
      <c r="F13" s="33"/>
      <c r="G13" s="33"/>
      <c r="H13" s="33"/>
      <c r="I13" s="60" t="s">
        <v>125</v>
      </c>
      <c r="J13" s="60" t="s">
        <v>125</v>
      </c>
      <c r="K13" s="32" t="s">
        <v>125</v>
      </c>
      <c r="L13" s="33"/>
      <c r="M13" s="33"/>
      <c r="N13" s="33"/>
      <c r="O13" s="33"/>
      <c r="P13" s="32" t="s">
        <v>125</v>
      </c>
      <c r="Q13" s="33"/>
      <c r="R13" s="33" t="s">
        <v>125</v>
      </c>
      <c r="S13" s="33" t="s">
        <v>125</v>
      </c>
      <c r="T13" s="32" t="s">
        <v>125</v>
      </c>
      <c r="U13" s="33" t="s">
        <v>125</v>
      </c>
      <c r="V13" s="32" t="s">
        <v>125</v>
      </c>
      <c r="W13" s="32" t="s">
        <v>125</v>
      </c>
      <c r="X13" s="33" t="s">
        <v>125</v>
      </c>
      <c r="Y13" s="32" t="s">
        <v>125</v>
      </c>
      <c r="Z13" s="28" t="s">
        <v>125</v>
      </c>
      <c r="AA13" s="28" t="s">
        <v>125</v>
      </c>
    </row>
    <row r="14" spans="1:27" ht="16.5" customHeight="1">
      <c r="A14" s="117" t="s">
        <v>24</v>
      </c>
      <c r="B14" s="117"/>
      <c r="C14" s="117"/>
      <c r="D14" s="20">
        <v>0</v>
      </c>
      <c r="E14" s="20" t="e">
        <f>#REF!</f>
        <v>#REF!</v>
      </c>
      <c r="F14" s="20" t="e">
        <f>#REF!</f>
        <v>#REF!</v>
      </c>
      <c r="G14" s="20" t="e">
        <f>#REF!</f>
        <v>#REF!</v>
      </c>
      <c r="H14" s="20" t="e">
        <f>#REF!</f>
        <v>#REF!</v>
      </c>
      <c r="I14" s="20">
        <v>0</v>
      </c>
      <c r="J14" s="20">
        <v>0</v>
      </c>
      <c r="K14" s="20">
        <v>0</v>
      </c>
      <c r="L14" s="20" t="e">
        <f>#REF!+#REF!</f>
        <v>#REF!</v>
      </c>
      <c r="M14" s="20" t="e">
        <f>#REF!+#REF!</f>
        <v>#REF!</v>
      </c>
      <c r="N14" s="20" t="e">
        <f>#REF!+#REF!</f>
        <v>#REF!</v>
      </c>
      <c r="O14" s="20" t="e">
        <f>#REF!+#REF!</f>
        <v>#REF!</v>
      </c>
      <c r="P14" s="37">
        <v>0</v>
      </c>
      <c r="Q14" s="20"/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2">
        <v>0</v>
      </c>
      <c r="Z14" s="28"/>
      <c r="AA14" s="28"/>
    </row>
    <row r="15" spans="1:33" s="44" customFormat="1" ht="12.75" customHeight="1">
      <c r="A15" s="24" t="s">
        <v>90</v>
      </c>
      <c r="B15" s="93" t="s">
        <v>59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34"/>
      <c r="AA15" s="34"/>
      <c r="AB15" s="2"/>
      <c r="AC15" s="2"/>
      <c r="AD15" s="1"/>
      <c r="AE15" s="1"/>
      <c r="AF15" s="1"/>
      <c r="AG15" s="1"/>
    </row>
    <row r="16" spans="1:28" ht="15.75" customHeight="1">
      <c r="A16" s="117" t="s">
        <v>89</v>
      </c>
      <c r="B16" s="117"/>
      <c r="C16" s="117"/>
      <c r="D16" s="20">
        <v>0</v>
      </c>
      <c r="E16" s="17" t="s">
        <v>23</v>
      </c>
      <c r="F16" s="17" t="s">
        <v>23</v>
      </c>
      <c r="G16" s="20">
        <v>0</v>
      </c>
      <c r="H16" s="20">
        <v>0</v>
      </c>
      <c r="I16" s="51">
        <f>D16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7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34" t="s">
        <v>23</v>
      </c>
      <c r="AA16" s="34" t="s">
        <v>23</v>
      </c>
      <c r="AB16" s="1"/>
    </row>
    <row r="17" spans="1:27" ht="15" customHeight="1">
      <c r="A17" s="30" t="s">
        <v>88</v>
      </c>
      <c r="B17" s="90" t="s">
        <v>51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34"/>
      <c r="AA17" s="34"/>
    </row>
    <row r="18" spans="1:27" ht="15" customHeight="1">
      <c r="A18" s="52"/>
      <c r="B18" s="75"/>
      <c r="C18" s="77"/>
      <c r="D18" s="76" t="s">
        <v>125</v>
      </c>
      <c r="E18" s="24"/>
      <c r="F18" s="24"/>
      <c r="G18" s="24"/>
      <c r="H18" s="24"/>
      <c r="I18" s="52" t="s">
        <v>125</v>
      </c>
      <c r="J18" s="52" t="s">
        <v>125</v>
      </c>
      <c r="K18" s="52" t="s">
        <v>125</v>
      </c>
      <c r="L18" s="24"/>
      <c r="M18" s="24"/>
      <c r="N18" s="24"/>
      <c r="O18" s="24"/>
      <c r="P18" s="52" t="s">
        <v>125</v>
      </c>
      <c r="Q18" s="24"/>
      <c r="R18" s="52" t="s">
        <v>125</v>
      </c>
      <c r="S18" s="52" t="s">
        <v>125</v>
      </c>
      <c r="T18" s="52" t="s">
        <v>125</v>
      </c>
      <c r="U18" s="52" t="s">
        <v>125</v>
      </c>
      <c r="V18" s="52" t="s">
        <v>125</v>
      </c>
      <c r="W18" s="52" t="s">
        <v>125</v>
      </c>
      <c r="X18" s="52" t="s">
        <v>125</v>
      </c>
      <c r="Y18" s="52" t="s">
        <v>125</v>
      </c>
      <c r="Z18" s="34"/>
      <c r="AA18" s="34"/>
    </row>
    <row r="19" spans="1:27" ht="13.5" customHeight="1">
      <c r="A19" s="90" t="s">
        <v>87</v>
      </c>
      <c r="B19" s="90"/>
      <c r="C19" s="90"/>
      <c r="D19" s="52">
        <v>0</v>
      </c>
      <c r="E19" s="52" t="s">
        <v>23</v>
      </c>
      <c r="F19" s="52" t="s">
        <v>23</v>
      </c>
      <c r="G19" s="52"/>
      <c r="H19" s="52"/>
      <c r="I19" s="52">
        <v>0</v>
      </c>
      <c r="J19" s="52">
        <v>0</v>
      </c>
      <c r="K19" s="52">
        <v>0</v>
      </c>
      <c r="L19" s="53"/>
      <c r="M19" s="53"/>
      <c r="N19" s="52"/>
      <c r="O19" s="52"/>
      <c r="P19" s="52">
        <v>0</v>
      </c>
      <c r="Q19" s="52"/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34" t="s">
        <v>23</v>
      </c>
      <c r="AA19" s="34" t="s">
        <v>23</v>
      </c>
    </row>
    <row r="20" spans="1:27" ht="26.25" customHeight="1">
      <c r="A20" s="117" t="s">
        <v>25</v>
      </c>
      <c r="B20" s="117"/>
      <c r="C20" s="117"/>
      <c r="D20" s="20">
        <f>D19+D14</f>
        <v>0</v>
      </c>
      <c r="E20" s="17" t="s">
        <v>23</v>
      </c>
      <c r="F20" s="17" t="s">
        <v>23</v>
      </c>
      <c r="G20" s="20">
        <v>0</v>
      </c>
      <c r="H20" s="20">
        <v>0</v>
      </c>
      <c r="I20" s="20">
        <f>D20</f>
        <v>0</v>
      </c>
      <c r="J20" s="20">
        <f aca="true" t="shared" si="0" ref="J20:O20">J14+J16</f>
        <v>0</v>
      </c>
      <c r="K20" s="20">
        <f>K19+K14</f>
        <v>0</v>
      </c>
      <c r="L20" s="20" t="e">
        <f t="shared" si="0"/>
        <v>#REF!</v>
      </c>
      <c r="M20" s="20" t="e">
        <f t="shared" si="0"/>
        <v>#REF!</v>
      </c>
      <c r="N20" s="20" t="e">
        <f t="shared" si="0"/>
        <v>#REF!</v>
      </c>
      <c r="O20" s="20" t="e">
        <f t="shared" si="0"/>
        <v>#REF!</v>
      </c>
      <c r="P20" s="81">
        <v>0</v>
      </c>
      <c r="Q20" s="17"/>
      <c r="R20" s="20">
        <f>R14+R16</f>
        <v>0</v>
      </c>
      <c r="S20" s="20">
        <f>S14</f>
        <v>0</v>
      </c>
      <c r="T20" s="20">
        <f>T14+T16</f>
        <v>0</v>
      </c>
      <c r="U20" s="20">
        <f>U14</f>
        <v>0</v>
      </c>
      <c r="V20" s="20">
        <f>V14+V16</f>
        <v>0</v>
      </c>
      <c r="W20" s="20">
        <f>W14+W16</f>
        <v>0</v>
      </c>
      <c r="X20" s="20">
        <f>X14+X16</f>
        <v>0</v>
      </c>
      <c r="Y20" s="20">
        <f>Y14+Y16+Y19</f>
        <v>0</v>
      </c>
      <c r="Z20" s="28"/>
      <c r="AA20" s="28"/>
    </row>
    <row r="21" spans="1:27" ht="1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34"/>
      <c r="AA21" s="34"/>
    </row>
    <row r="22" spans="1:27" ht="17.25" customHeight="1">
      <c r="A22" s="30" t="s">
        <v>86</v>
      </c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34"/>
      <c r="AA22" s="34"/>
    </row>
    <row r="23" spans="1:27" ht="14.25" customHeight="1">
      <c r="A23" s="29" t="s">
        <v>83</v>
      </c>
      <c r="B23" s="93" t="s">
        <v>22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34"/>
      <c r="AA23" s="34"/>
    </row>
    <row r="24" spans="1:27" ht="31.5" customHeight="1">
      <c r="A24" s="31" t="s">
        <v>130</v>
      </c>
      <c r="B24" s="84" t="s">
        <v>135</v>
      </c>
      <c r="C24" s="33" t="s">
        <v>118</v>
      </c>
      <c r="D24" s="60">
        <v>11699.66</v>
      </c>
      <c r="E24" s="33"/>
      <c r="F24" s="33"/>
      <c r="G24" s="33"/>
      <c r="H24" s="33"/>
      <c r="I24" s="60">
        <v>4200</v>
      </c>
      <c r="J24" s="60">
        <v>0</v>
      </c>
      <c r="K24" s="32">
        <v>11699.66</v>
      </c>
      <c r="L24" s="33"/>
      <c r="M24" s="33"/>
      <c r="N24" s="33"/>
      <c r="O24" s="33"/>
      <c r="P24" s="32">
        <f>(1+(D24-X24)/Y24)*12</f>
        <v>73.4732604945371</v>
      </c>
      <c r="Q24" s="33"/>
      <c r="R24" s="33">
        <v>136.283</v>
      </c>
      <c r="S24" s="32">
        <v>969.974</v>
      </c>
      <c r="T24" s="32">
        <v>0</v>
      </c>
      <c r="U24" s="33">
        <v>935.97</v>
      </c>
      <c r="V24" s="32">
        <v>30</v>
      </c>
      <c r="W24" s="32">
        <v>0</v>
      </c>
      <c r="X24" s="32">
        <f>Y24+V24</f>
        <v>1935.944</v>
      </c>
      <c r="Y24" s="32">
        <f>W24+U24+T24+S24</f>
        <v>1905.944</v>
      </c>
      <c r="Z24" s="28" t="s">
        <v>152</v>
      </c>
      <c r="AA24" s="28" t="s">
        <v>153</v>
      </c>
    </row>
    <row r="25" spans="1:27" ht="43.5" customHeight="1">
      <c r="A25" s="50" t="s">
        <v>131</v>
      </c>
      <c r="B25" s="86" t="s">
        <v>136</v>
      </c>
      <c r="C25" s="33" t="s">
        <v>121</v>
      </c>
      <c r="D25" s="82">
        <v>160</v>
      </c>
      <c r="E25" s="60">
        <v>432.86</v>
      </c>
      <c r="F25" s="60">
        <v>432.86</v>
      </c>
      <c r="G25" s="60">
        <v>432.86</v>
      </c>
      <c r="H25" s="60">
        <v>432.86</v>
      </c>
      <c r="I25" s="82">
        <v>160</v>
      </c>
      <c r="J25" s="82">
        <v>160</v>
      </c>
      <c r="K25" s="32">
        <v>0</v>
      </c>
      <c r="L25" s="32"/>
      <c r="M25" s="32"/>
      <c r="N25" s="32"/>
      <c r="O25" s="32"/>
      <c r="P25" s="37">
        <f>(1+(D25-X25)/Y25)*12</f>
        <v>57.65571299366897</v>
      </c>
      <c r="Q25" s="32"/>
      <c r="R25" s="32">
        <v>3.55</v>
      </c>
      <c r="S25" s="32">
        <v>23.16</v>
      </c>
      <c r="T25" s="32">
        <v>0</v>
      </c>
      <c r="U25" s="32">
        <v>10.01</v>
      </c>
      <c r="V25" s="32">
        <v>0.63</v>
      </c>
      <c r="W25" s="32">
        <v>0</v>
      </c>
      <c r="X25" s="32">
        <f>Y25+V25</f>
        <v>33.800000000000004</v>
      </c>
      <c r="Y25" s="32">
        <f>W25+U25+T25+S25</f>
        <v>33.17</v>
      </c>
      <c r="Z25" s="28" t="s">
        <v>154</v>
      </c>
      <c r="AA25" s="28" t="s">
        <v>155</v>
      </c>
    </row>
    <row r="26" spans="1:27" ht="17.25" customHeight="1">
      <c r="A26" s="90" t="s">
        <v>82</v>
      </c>
      <c r="B26" s="90"/>
      <c r="C26" s="90"/>
      <c r="D26" s="32">
        <f>D25+D24</f>
        <v>11859.66</v>
      </c>
      <c r="E26" s="33" t="s">
        <v>23</v>
      </c>
      <c r="F26" s="33" t="s">
        <v>23</v>
      </c>
      <c r="G26" s="32">
        <v>0</v>
      </c>
      <c r="H26" s="32">
        <v>0</v>
      </c>
      <c r="I26" s="32">
        <f>I25+I24</f>
        <v>4360</v>
      </c>
      <c r="J26" s="32">
        <f>J25</f>
        <v>160</v>
      </c>
      <c r="K26" s="32">
        <f>K24</f>
        <v>11699.66</v>
      </c>
      <c r="L26" s="32">
        <v>0</v>
      </c>
      <c r="M26" s="32">
        <v>0</v>
      </c>
      <c r="N26" s="32">
        <v>0</v>
      </c>
      <c r="O26" s="32">
        <v>0</v>
      </c>
      <c r="P26" s="37">
        <f>(1+(D26-X26)/Y26)*12</f>
        <v>110.67712459974025</v>
      </c>
      <c r="Q26" s="33"/>
      <c r="R26" s="32">
        <f>SUM(R24:R25)</f>
        <v>139.833</v>
      </c>
      <c r="S26" s="32">
        <f>SUM(S24:S25)</f>
        <v>993.134</v>
      </c>
      <c r="T26" s="32">
        <v>0</v>
      </c>
      <c r="U26" s="32">
        <v>286.66</v>
      </c>
      <c r="V26" s="32">
        <v>56</v>
      </c>
      <c r="W26" s="32">
        <v>0</v>
      </c>
      <c r="X26" s="32">
        <f>Y26+V26</f>
        <v>1335.794</v>
      </c>
      <c r="Y26" s="32">
        <f>W26+U26+T26+S26</f>
        <v>1279.794</v>
      </c>
      <c r="Z26" s="34" t="s">
        <v>23</v>
      </c>
      <c r="AA26" s="34" t="s">
        <v>23</v>
      </c>
    </row>
    <row r="27" spans="1:27" ht="13.5" customHeight="1">
      <c r="A27" s="28" t="s">
        <v>85</v>
      </c>
      <c r="B27" s="93" t="s">
        <v>59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34"/>
      <c r="AA27" s="34"/>
    </row>
    <row r="28" spans="1:27" ht="13.5" customHeight="1">
      <c r="A28" s="90" t="s">
        <v>84</v>
      </c>
      <c r="B28" s="90"/>
      <c r="C28" s="90"/>
      <c r="D28" s="32">
        <v>0</v>
      </c>
      <c r="E28" s="33" t="s">
        <v>23</v>
      </c>
      <c r="F28" s="33" t="s">
        <v>23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/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4" t="s">
        <v>23</v>
      </c>
      <c r="AA28" s="34" t="s">
        <v>23</v>
      </c>
    </row>
    <row r="29" spans="1:27" ht="15.75" customHeight="1">
      <c r="A29" s="24" t="s">
        <v>81</v>
      </c>
      <c r="B29" s="93" t="s">
        <v>56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34"/>
      <c r="AA29" s="34"/>
    </row>
    <row r="30" spans="1:27" ht="15" customHeight="1">
      <c r="A30" s="121" t="s">
        <v>80</v>
      </c>
      <c r="B30" s="121"/>
      <c r="C30" s="121"/>
      <c r="D30" s="32">
        <v>0</v>
      </c>
      <c r="E30" s="33" t="s">
        <v>23</v>
      </c>
      <c r="F30" s="33" t="s">
        <v>23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3"/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4" t="s">
        <v>23</v>
      </c>
      <c r="AA30" s="34" t="s">
        <v>23</v>
      </c>
    </row>
    <row r="31" spans="1:27" ht="18.75" customHeight="1">
      <c r="A31" s="24" t="s">
        <v>107</v>
      </c>
      <c r="B31" s="93" t="s">
        <v>35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34"/>
      <c r="AA31" s="34"/>
    </row>
    <row r="32" spans="1:33" ht="15" customHeight="1">
      <c r="A32" s="90" t="s">
        <v>108</v>
      </c>
      <c r="B32" s="90"/>
      <c r="C32" s="90"/>
      <c r="D32" s="32">
        <v>0</v>
      </c>
      <c r="E32" s="33" t="s">
        <v>23</v>
      </c>
      <c r="F32" s="33" t="s">
        <v>23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/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 t="s">
        <v>23</v>
      </c>
      <c r="AA32" s="34" t="s">
        <v>23</v>
      </c>
      <c r="AB32" s="15"/>
      <c r="AC32" s="15"/>
      <c r="AD32" s="14"/>
      <c r="AE32" s="14"/>
      <c r="AF32" s="14"/>
      <c r="AG32" s="14"/>
    </row>
    <row r="33" spans="1:33" s="14" customFormat="1" ht="15.75" customHeight="1">
      <c r="A33" s="24" t="s">
        <v>109</v>
      </c>
      <c r="B33" s="90" t="s">
        <v>51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34"/>
      <c r="AA33" s="34"/>
      <c r="AB33" s="2"/>
      <c r="AC33" s="2"/>
      <c r="AD33" s="1"/>
      <c r="AE33" s="1"/>
      <c r="AF33" s="1"/>
      <c r="AG33" s="1"/>
    </row>
    <row r="34" spans="1:33" s="14" customFormat="1" ht="52.5" customHeight="1">
      <c r="A34" s="52" t="s">
        <v>132</v>
      </c>
      <c r="B34" s="84" t="s">
        <v>138</v>
      </c>
      <c r="C34" s="77" t="s">
        <v>121</v>
      </c>
      <c r="D34" s="76">
        <v>150</v>
      </c>
      <c r="E34" s="24"/>
      <c r="F34" s="24"/>
      <c r="G34" s="24"/>
      <c r="H34" s="24"/>
      <c r="I34" s="52">
        <v>150</v>
      </c>
      <c r="J34" s="52">
        <v>0</v>
      </c>
      <c r="K34" s="52">
        <v>150</v>
      </c>
      <c r="L34" s="24"/>
      <c r="M34" s="24"/>
      <c r="N34" s="24"/>
      <c r="O34" s="24"/>
      <c r="P34" s="52">
        <v>0</v>
      </c>
      <c r="Q34" s="24"/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34" t="s">
        <v>23</v>
      </c>
      <c r="AA34" s="34" t="s">
        <v>23</v>
      </c>
      <c r="AB34" s="2"/>
      <c r="AC34" s="2"/>
      <c r="AD34" s="1"/>
      <c r="AE34" s="1"/>
      <c r="AF34" s="1"/>
      <c r="AG34" s="1"/>
    </row>
    <row r="35" spans="1:33" s="14" customFormat="1" ht="18" customHeight="1">
      <c r="A35" s="52" t="s">
        <v>147</v>
      </c>
      <c r="B35" s="87" t="s">
        <v>139</v>
      </c>
      <c r="C35" s="77" t="s">
        <v>143</v>
      </c>
      <c r="D35" s="76">
        <v>150</v>
      </c>
      <c r="E35" s="24"/>
      <c r="F35" s="24"/>
      <c r="G35" s="24"/>
      <c r="H35" s="24"/>
      <c r="I35" s="52">
        <v>150</v>
      </c>
      <c r="J35" s="52">
        <v>0</v>
      </c>
      <c r="K35" s="52">
        <v>150</v>
      </c>
      <c r="L35" s="24"/>
      <c r="M35" s="24"/>
      <c r="N35" s="24"/>
      <c r="O35" s="24"/>
      <c r="P35" s="52">
        <v>0</v>
      </c>
      <c r="Q35" s="24"/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34" t="s">
        <v>23</v>
      </c>
      <c r="AA35" s="34" t="s">
        <v>23</v>
      </c>
      <c r="AB35" s="2"/>
      <c r="AC35" s="2"/>
      <c r="AD35" s="1"/>
      <c r="AE35" s="1"/>
      <c r="AF35" s="1"/>
      <c r="AG35" s="1"/>
    </row>
    <row r="36" spans="1:33" s="14" customFormat="1" ht="18.75" customHeight="1">
      <c r="A36" s="52" t="s">
        <v>148</v>
      </c>
      <c r="B36" s="84" t="s">
        <v>140</v>
      </c>
      <c r="C36" s="77" t="s">
        <v>142</v>
      </c>
      <c r="D36" s="76">
        <v>150</v>
      </c>
      <c r="E36" s="24"/>
      <c r="F36" s="24"/>
      <c r="G36" s="24"/>
      <c r="H36" s="24"/>
      <c r="I36" s="52">
        <v>150</v>
      </c>
      <c r="J36" s="52">
        <v>0</v>
      </c>
      <c r="K36" s="52">
        <v>150</v>
      </c>
      <c r="L36" s="24"/>
      <c r="M36" s="24"/>
      <c r="N36" s="24"/>
      <c r="O36" s="24"/>
      <c r="P36" s="52">
        <v>0</v>
      </c>
      <c r="Q36" s="24"/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34" t="s">
        <v>23</v>
      </c>
      <c r="AA36" s="34" t="s">
        <v>23</v>
      </c>
      <c r="AB36" s="2"/>
      <c r="AC36" s="2"/>
      <c r="AD36" s="1"/>
      <c r="AE36" s="1"/>
      <c r="AF36" s="1"/>
      <c r="AG36" s="1"/>
    </row>
    <row r="37" spans="1:33" s="14" customFormat="1" ht="18.75" customHeight="1">
      <c r="A37" s="52" t="s">
        <v>149</v>
      </c>
      <c r="B37" s="84" t="s">
        <v>157</v>
      </c>
      <c r="C37" s="77" t="s">
        <v>158</v>
      </c>
      <c r="D37" s="76">
        <v>135</v>
      </c>
      <c r="E37" s="24"/>
      <c r="F37" s="24"/>
      <c r="G37" s="24"/>
      <c r="H37" s="24"/>
      <c r="I37" s="52">
        <v>135</v>
      </c>
      <c r="J37" s="52">
        <v>0</v>
      </c>
      <c r="K37" s="52">
        <v>135</v>
      </c>
      <c r="L37" s="24"/>
      <c r="M37" s="24"/>
      <c r="N37" s="24"/>
      <c r="O37" s="24"/>
      <c r="P37" s="52">
        <v>0</v>
      </c>
      <c r="Q37" s="24"/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34"/>
      <c r="AA37" s="34"/>
      <c r="AB37" s="2"/>
      <c r="AC37" s="2"/>
      <c r="AD37" s="1"/>
      <c r="AE37" s="1"/>
      <c r="AF37" s="1"/>
      <c r="AG37" s="1"/>
    </row>
    <row r="38" spans="1:33" s="14" customFormat="1" ht="31.5" customHeight="1">
      <c r="A38" s="52" t="s">
        <v>159</v>
      </c>
      <c r="B38" s="84" t="s">
        <v>141</v>
      </c>
      <c r="C38" s="77" t="s">
        <v>144</v>
      </c>
      <c r="D38" s="76">
        <v>330</v>
      </c>
      <c r="E38" s="24"/>
      <c r="F38" s="24"/>
      <c r="G38" s="24"/>
      <c r="H38" s="24"/>
      <c r="I38" s="52">
        <v>330</v>
      </c>
      <c r="J38" s="52">
        <v>0</v>
      </c>
      <c r="K38" s="52">
        <v>330</v>
      </c>
      <c r="L38" s="24"/>
      <c r="M38" s="24"/>
      <c r="N38" s="24"/>
      <c r="O38" s="24"/>
      <c r="P38" s="52">
        <v>0</v>
      </c>
      <c r="Q38" s="24"/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34" t="s">
        <v>23</v>
      </c>
      <c r="AA38" s="34" t="s">
        <v>23</v>
      </c>
      <c r="AB38" s="2"/>
      <c r="AC38" s="2"/>
      <c r="AD38" s="1"/>
      <c r="AE38" s="1"/>
      <c r="AF38" s="1"/>
      <c r="AG38" s="1"/>
    </row>
    <row r="39" spans="1:29" s="14" customFormat="1" ht="15.75" customHeight="1">
      <c r="A39" s="90" t="s">
        <v>110</v>
      </c>
      <c r="B39" s="90"/>
      <c r="C39" s="90"/>
      <c r="D39" s="52">
        <f>SUM(D34:D38)</f>
        <v>915</v>
      </c>
      <c r="E39" s="52">
        <f>SUM(E34:E38)</f>
        <v>0</v>
      </c>
      <c r="F39" s="52">
        <f>SUM(F34:F38)</f>
        <v>0</v>
      </c>
      <c r="G39" s="52">
        <f>SUM(G34:G38)</f>
        <v>0</v>
      </c>
      <c r="H39" s="52">
        <f>SUM(H34:H38)</f>
        <v>0</v>
      </c>
      <c r="I39" s="52">
        <f>SUM(I34:I38)</f>
        <v>915</v>
      </c>
      <c r="J39" s="52">
        <f>SUM(J34:J38)</f>
        <v>0</v>
      </c>
      <c r="K39" s="52">
        <f>SUM(K34:K38)</f>
        <v>915</v>
      </c>
      <c r="L39" s="53"/>
      <c r="M39" s="53"/>
      <c r="N39" s="52"/>
      <c r="O39" s="52"/>
      <c r="P39" s="16">
        <v>0</v>
      </c>
      <c r="Q39" s="52"/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34" t="s">
        <v>23</v>
      </c>
      <c r="AA39" s="34" t="s">
        <v>23</v>
      </c>
      <c r="AB39" s="15"/>
      <c r="AC39" s="15"/>
    </row>
    <row r="40" spans="1:33" ht="15.75" customHeight="1">
      <c r="A40" s="117" t="s">
        <v>79</v>
      </c>
      <c r="B40" s="117"/>
      <c r="C40" s="117"/>
      <c r="D40" s="20">
        <f>D39+D26</f>
        <v>12774.66</v>
      </c>
      <c r="E40" s="17" t="s">
        <v>23</v>
      </c>
      <c r="F40" s="17" t="s">
        <v>23</v>
      </c>
      <c r="G40" s="20">
        <v>0</v>
      </c>
      <c r="H40" s="20">
        <v>0</v>
      </c>
      <c r="I40" s="20">
        <f>I39+I26</f>
        <v>5275</v>
      </c>
      <c r="J40" s="20">
        <f>J26</f>
        <v>160</v>
      </c>
      <c r="K40" s="20">
        <f>K39+K26</f>
        <v>12614.66</v>
      </c>
      <c r="L40" s="20">
        <v>0</v>
      </c>
      <c r="M40" s="20">
        <v>0</v>
      </c>
      <c r="N40" s="20">
        <v>0</v>
      </c>
      <c r="O40" s="20">
        <v>0</v>
      </c>
      <c r="P40" s="16">
        <v>110.68</v>
      </c>
      <c r="Q40" s="17"/>
      <c r="R40" s="20">
        <f>R26</f>
        <v>139.833</v>
      </c>
      <c r="S40" s="20">
        <f>S26</f>
        <v>993.134</v>
      </c>
      <c r="T40" s="20">
        <v>0</v>
      </c>
      <c r="U40" s="20">
        <f>U26</f>
        <v>286.66</v>
      </c>
      <c r="V40" s="20">
        <f>V26</f>
        <v>56</v>
      </c>
      <c r="W40" s="20">
        <v>0</v>
      </c>
      <c r="X40" s="20">
        <f>X26</f>
        <v>1335.794</v>
      </c>
      <c r="Y40" s="20">
        <f>Y26</f>
        <v>1279.794</v>
      </c>
      <c r="Z40" s="34" t="s">
        <v>23</v>
      </c>
      <c r="AA40" s="34" t="s">
        <v>23</v>
      </c>
      <c r="AB40" s="15"/>
      <c r="AC40" s="15"/>
      <c r="AD40" s="14"/>
      <c r="AE40" s="14"/>
      <c r="AF40" s="14"/>
      <c r="AG40" s="14"/>
    </row>
    <row r="41" spans="1:27" ht="15.75" customHeight="1">
      <c r="A41" s="117" t="s">
        <v>26</v>
      </c>
      <c r="B41" s="117"/>
      <c r="C41" s="117"/>
      <c r="D41" s="16">
        <f>D40</f>
        <v>12774.66</v>
      </c>
      <c r="E41" s="26" t="s">
        <v>23</v>
      </c>
      <c r="F41" s="26" t="s">
        <v>23</v>
      </c>
      <c r="G41" s="16">
        <v>0</v>
      </c>
      <c r="H41" s="16">
        <v>0</v>
      </c>
      <c r="I41" s="16">
        <f>I40</f>
        <v>5275</v>
      </c>
      <c r="J41" s="16">
        <f>J20+J40</f>
        <v>160</v>
      </c>
      <c r="K41" s="16">
        <f>K40</f>
        <v>12614.66</v>
      </c>
      <c r="L41" s="16" t="e">
        <f>L20+L40</f>
        <v>#REF!</v>
      </c>
      <c r="M41" s="16" t="e">
        <f>M20+M40</f>
        <v>#REF!</v>
      </c>
      <c r="N41" s="16" t="e">
        <f>N20+N40</f>
        <v>#REF!</v>
      </c>
      <c r="O41" s="16" t="e">
        <f>O20+O40</f>
        <v>#REF!</v>
      </c>
      <c r="P41" s="16">
        <f>P26</f>
        <v>110.67712459974025</v>
      </c>
      <c r="Q41" s="26"/>
      <c r="R41" s="16">
        <f>R40</f>
        <v>139.833</v>
      </c>
      <c r="S41" s="16">
        <f>S40</f>
        <v>993.134</v>
      </c>
      <c r="T41" s="16">
        <f>T20+T40</f>
        <v>0</v>
      </c>
      <c r="U41" s="16">
        <f>U40</f>
        <v>286.66</v>
      </c>
      <c r="V41" s="16">
        <f>V40</f>
        <v>56</v>
      </c>
      <c r="W41" s="16">
        <f>W20+W40</f>
        <v>0</v>
      </c>
      <c r="X41" s="16">
        <f>X40</f>
        <v>1335.794</v>
      </c>
      <c r="Y41" s="16">
        <f>Y40</f>
        <v>1279.794</v>
      </c>
      <c r="Z41" s="34" t="s">
        <v>23</v>
      </c>
      <c r="AA41" s="34" t="s">
        <v>23</v>
      </c>
    </row>
    <row r="42" spans="1:27" ht="15.75" customHeight="1">
      <c r="A42" s="118" t="s">
        <v>111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1:27" ht="12" customHeight="1">
      <c r="A43" s="26">
        <v>1</v>
      </c>
      <c r="B43" s="26">
        <v>2</v>
      </c>
      <c r="C43" s="26">
        <v>3</v>
      </c>
      <c r="D43" s="26">
        <v>4</v>
      </c>
      <c r="E43" s="26">
        <v>5</v>
      </c>
      <c r="F43" s="26">
        <v>6</v>
      </c>
      <c r="G43" s="26">
        <v>7</v>
      </c>
      <c r="H43" s="26">
        <v>8</v>
      </c>
      <c r="I43" s="26">
        <v>5</v>
      </c>
      <c r="J43" s="26">
        <v>6</v>
      </c>
      <c r="K43" s="26">
        <v>7</v>
      </c>
      <c r="L43" s="26">
        <v>12</v>
      </c>
      <c r="M43" s="26">
        <v>13</v>
      </c>
      <c r="N43" s="26">
        <v>14</v>
      </c>
      <c r="O43" s="26">
        <v>15</v>
      </c>
      <c r="P43" s="26">
        <v>8</v>
      </c>
      <c r="Q43" s="26">
        <v>9</v>
      </c>
      <c r="R43" s="26">
        <v>10</v>
      </c>
      <c r="S43" s="26">
        <v>11</v>
      </c>
      <c r="T43" s="26">
        <v>12</v>
      </c>
      <c r="U43" s="26">
        <v>13</v>
      </c>
      <c r="V43" s="26">
        <v>14</v>
      </c>
      <c r="W43" s="26">
        <v>15</v>
      </c>
      <c r="X43" s="26">
        <v>16</v>
      </c>
      <c r="Y43" s="26">
        <v>17</v>
      </c>
      <c r="Z43" s="26">
        <v>18</v>
      </c>
      <c r="AA43" s="26">
        <v>19</v>
      </c>
    </row>
    <row r="44" spans="1:27" ht="18" customHeight="1">
      <c r="A44" s="26" t="s">
        <v>27</v>
      </c>
      <c r="B44" s="92" t="s">
        <v>28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ht="21.75" customHeight="1">
      <c r="A45" s="30" t="s">
        <v>29</v>
      </c>
      <c r="B45" s="120" t="s">
        <v>78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</row>
    <row r="46" spans="1:35" ht="21.75" customHeight="1">
      <c r="A46" s="31" t="s">
        <v>30</v>
      </c>
      <c r="B46" s="93" t="s">
        <v>22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I46" s="40"/>
    </row>
    <row r="47" spans="1:35" ht="14.25" customHeight="1">
      <c r="A47" s="33"/>
      <c r="B47" s="78"/>
      <c r="C47" s="78"/>
      <c r="D47" s="60" t="s">
        <v>125</v>
      </c>
      <c r="E47" s="59"/>
      <c r="F47" s="59"/>
      <c r="G47" s="59"/>
      <c r="H47" s="59"/>
      <c r="I47" s="60" t="s">
        <v>125</v>
      </c>
      <c r="J47" s="60" t="s">
        <v>125</v>
      </c>
      <c r="K47" s="49" t="s">
        <v>125</v>
      </c>
      <c r="L47" s="49"/>
      <c r="M47" s="49"/>
      <c r="N47" s="49"/>
      <c r="O47" s="49"/>
      <c r="P47" s="49" t="s">
        <v>125</v>
      </c>
      <c r="Q47" s="49"/>
      <c r="R47" s="49" t="s">
        <v>125</v>
      </c>
      <c r="S47" s="49" t="s">
        <v>125</v>
      </c>
      <c r="T47" s="49" t="s">
        <v>125</v>
      </c>
      <c r="U47" s="49" t="s">
        <v>125</v>
      </c>
      <c r="V47" s="49" t="s">
        <v>125</v>
      </c>
      <c r="W47" s="49" t="s">
        <v>125</v>
      </c>
      <c r="X47" s="49" t="s">
        <v>125</v>
      </c>
      <c r="Y47" s="49" t="s">
        <v>125</v>
      </c>
      <c r="Z47" s="54" t="s">
        <v>23</v>
      </c>
      <c r="AA47" s="54" t="s">
        <v>23</v>
      </c>
      <c r="AB47" s="41"/>
      <c r="AC47" s="42"/>
      <c r="AE47" s="41"/>
      <c r="AI47" s="40"/>
    </row>
    <row r="48" spans="1:29" s="14" customFormat="1" ht="22.5" customHeight="1">
      <c r="A48" s="117" t="s">
        <v>31</v>
      </c>
      <c r="B48" s="117"/>
      <c r="C48" s="117"/>
      <c r="D48" s="16">
        <f>SUM(D47:D47)</f>
        <v>0</v>
      </c>
      <c r="E48" s="16" t="s">
        <v>23</v>
      </c>
      <c r="F48" s="16" t="s">
        <v>23</v>
      </c>
      <c r="G48" s="16">
        <v>0</v>
      </c>
      <c r="H48" s="16">
        <v>0</v>
      </c>
      <c r="I48" s="16">
        <v>0</v>
      </c>
      <c r="J48" s="16">
        <v>0</v>
      </c>
      <c r="K48" s="16">
        <f>SUM(K47:K47)</f>
        <v>0</v>
      </c>
      <c r="L48" s="16" t="e">
        <f>SUM(#REF!)</f>
        <v>#REF!</v>
      </c>
      <c r="M48" s="16" t="e">
        <f>SUM(#REF!)</f>
        <v>#REF!</v>
      </c>
      <c r="N48" s="16" t="e">
        <f>SUM(#REF!)</f>
        <v>#REF!</v>
      </c>
      <c r="O48" s="16" t="e">
        <f>SUM(#REF!)</f>
        <v>#REF!</v>
      </c>
      <c r="P48" s="83">
        <v>0</v>
      </c>
      <c r="Q48" s="16"/>
      <c r="R48" s="16">
        <f aca="true" t="shared" si="1" ref="R48:W48">SUM(R47:R47)</f>
        <v>0</v>
      </c>
      <c r="S48" s="16">
        <f t="shared" si="1"/>
        <v>0</v>
      </c>
      <c r="T48" s="16">
        <f t="shared" si="1"/>
        <v>0</v>
      </c>
      <c r="U48" s="16">
        <f t="shared" si="1"/>
        <v>0</v>
      </c>
      <c r="V48" s="16">
        <f t="shared" si="1"/>
        <v>0</v>
      </c>
      <c r="W48" s="16">
        <f t="shared" si="1"/>
        <v>0</v>
      </c>
      <c r="X48" s="16">
        <f>W48+V48+U48+T48+S48</f>
        <v>0</v>
      </c>
      <c r="Y48" s="16">
        <f>W48+U48+T48+S48</f>
        <v>0</v>
      </c>
      <c r="Z48" s="21" t="s">
        <v>23</v>
      </c>
      <c r="AA48" s="21" t="s">
        <v>23</v>
      </c>
      <c r="AB48" s="15"/>
      <c r="AC48" s="39"/>
    </row>
    <row r="49" spans="1:27" ht="15" customHeight="1">
      <c r="A49" s="24" t="s">
        <v>77</v>
      </c>
      <c r="B49" s="93" t="s">
        <v>59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34" t="s">
        <v>23</v>
      </c>
      <c r="AA49" s="34" t="s">
        <v>23</v>
      </c>
    </row>
    <row r="50" spans="1:27" ht="12" customHeight="1">
      <c r="A50" s="24"/>
      <c r="B50" s="24"/>
      <c r="C50" s="24"/>
      <c r="D50" s="24" t="s">
        <v>48</v>
      </c>
      <c r="E50" s="27" t="s">
        <v>23</v>
      </c>
      <c r="F50" s="27" t="s">
        <v>23</v>
      </c>
      <c r="G50" s="27"/>
      <c r="H50" s="27"/>
      <c r="I50" s="27" t="s">
        <v>48</v>
      </c>
      <c r="J50" s="24" t="s">
        <v>48</v>
      </c>
      <c r="K50" s="24" t="s">
        <v>48</v>
      </c>
      <c r="L50" s="25"/>
      <c r="M50" s="25"/>
      <c r="N50" s="24"/>
      <c r="O50" s="24"/>
      <c r="P50" s="24" t="s">
        <v>48</v>
      </c>
      <c r="Q50" s="24"/>
      <c r="R50" s="24" t="s">
        <v>48</v>
      </c>
      <c r="S50" s="24" t="s">
        <v>48</v>
      </c>
      <c r="T50" s="24" t="s">
        <v>48</v>
      </c>
      <c r="U50" s="24" t="s">
        <v>48</v>
      </c>
      <c r="V50" s="24" t="s">
        <v>48</v>
      </c>
      <c r="W50" s="24" t="s">
        <v>48</v>
      </c>
      <c r="X50" s="24" t="s">
        <v>48</v>
      </c>
      <c r="Y50" s="24" t="s">
        <v>48</v>
      </c>
      <c r="Z50" s="34" t="s">
        <v>23</v>
      </c>
      <c r="AA50" s="34" t="s">
        <v>23</v>
      </c>
    </row>
    <row r="51" spans="1:27" ht="17.25" customHeight="1">
      <c r="A51" s="90" t="s">
        <v>76</v>
      </c>
      <c r="B51" s="90"/>
      <c r="C51" s="90"/>
      <c r="D51" s="32">
        <v>0</v>
      </c>
      <c r="E51" s="33" t="s">
        <v>23</v>
      </c>
      <c r="F51" s="33" t="s">
        <v>23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3"/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 t="s">
        <v>23</v>
      </c>
      <c r="AA51" s="34" t="s">
        <v>23</v>
      </c>
    </row>
    <row r="52" spans="1:27" ht="12" customHeight="1" hidden="1">
      <c r="A52" s="125" t="s">
        <v>112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34" t="s">
        <v>23</v>
      </c>
      <c r="AA52" s="34" t="s">
        <v>23</v>
      </c>
    </row>
    <row r="53" spans="1:27" ht="12" customHeight="1" hidden="1">
      <c r="A53" s="26">
        <v>1</v>
      </c>
      <c r="B53" s="26">
        <v>2</v>
      </c>
      <c r="C53" s="26">
        <v>3</v>
      </c>
      <c r="D53" s="26">
        <v>4</v>
      </c>
      <c r="E53" s="26">
        <v>5</v>
      </c>
      <c r="F53" s="26">
        <v>6</v>
      </c>
      <c r="G53" s="26">
        <v>11</v>
      </c>
      <c r="H53" s="26">
        <v>12</v>
      </c>
      <c r="I53" s="26">
        <v>13</v>
      </c>
      <c r="J53" s="26">
        <v>14</v>
      </c>
      <c r="K53" s="26">
        <v>15</v>
      </c>
      <c r="L53" s="26">
        <v>16</v>
      </c>
      <c r="M53" s="26">
        <v>17</v>
      </c>
      <c r="N53" s="26">
        <v>18</v>
      </c>
      <c r="O53" s="26">
        <v>19</v>
      </c>
      <c r="P53" s="26">
        <v>20</v>
      </c>
      <c r="Q53" s="26">
        <v>21</v>
      </c>
      <c r="R53" s="26">
        <v>22</v>
      </c>
      <c r="S53" s="26"/>
      <c r="T53" s="26">
        <v>23</v>
      </c>
      <c r="U53" s="26"/>
      <c r="V53" s="26"/>
      <c r="W53" s="26"/>
      <c r="X53" s="26"/>
      <c r="Y53" s="26">
        <v>24</v>
      </c>
      <c r="Z53" s="34" t="s">
        <v>23</v>
      </c>
      <c r="AA53" s="34" t="s">
        <v>23</v>
      </c>
    </row>
    <row r="54" spans="1:27" ht="18.75" customHeight="1">
      <c r="A54" s="30" t="s">
        <v>113</v>
      </c>
      <c r="B54" s="90" t="s">
        <v>51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34"/>
      <c r="AA54" s="34"/>
    </row>
    <row r="55" spans="1:33" s="14" customFormat="1" ht="15" customHeight="1">
      <c r="A55" s="33"/>
      <c r="B55" s="38"/>
      <c r="C55" s="33"/>
      <c r="D55" s="32" t="s">
        <v>48</v>
      </c>
      <c r="E55" s="34"/>
      <c r="F55" s="34"/>
      <c r="G55" s="34"/>
      <c r="H55" s="34"/>
      <c r="I55" s="34" t="s">
        <v>48</v>
      </c>
      <c r="J55" s="32" t="s">
        <v>48</v>
      </c>
      <c r="K55" s="33" t="s">
        <v>48</v>
      </c>
      <c r="L55" s="32"/>
      <c r="M55" s="32"/>
      <c r="N55" s="32"/>
      <c r="O55" s="32"/>
      <c r="P55" s="33" t="s">
        <v>48</v>
      </c>
      <c r="Q55" s="33"/>
      <c r="R55" s="32" t="s">
        <v>48</v>
      </c>
      <c r="S55" s="32" t="s">
        <v>48</v>
      </c>
      <c r="T55" s="32" t="s">
        <v>48</v>
      </c>
      <c r="U55" s="32" t="s">
        <v>48</v>
      </c>
      <c r="V55" s="32" t="s">
        <v>48</v>
      </c>
      <c r="W55" s="32" t="s">
        <v>48</v>
      </c>
      <c r="X55" s="32" t="s">
        <v>48</v>
      </c>
      <c r="Y55" s="48" t="s">
        <v>48</v>
      </c>
      <c r="Z55" s="34" t="s">
        <v>23</v>
      </c>
      <c r="AA55" s="34" t="s">
        <v>23</v>
      </c>
      <c r="AB55" s="2"/>
      <c r="AC55" s="2"/>
      <c r="AD55" s="1"/>
      <c r="AE55" s="1"/>
      <c r="AF55" s="1"/>
      <c r="AG55" s="1"/>
    </row>
    <row r="56" spans="1:33" ht="11.25">
      <c r="A56" s="90" t="s">
        <v>114</v>
      </c>
      <c r="B56" s="90"/>
      <c r="C56" s="90"/>
      <c r="D56" s="32">
        <v>0</v>
      </c>
      <c r="E56" s="33" t="s">
        <v>23</v>
      </c>
      <c r="F56" s="33" t="s">
        <v>23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3"/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4" t="s">
        <v>23</v>
      </c>
      <c r="AA56" s="34" t="s">
        <v>23</v>
      </c>
      <c r="AB56" s="15"/>
      <c r="AC56" s="15"/>
      <c r="AD56" s="14"/>
      <c r="AE56" s="14"/>
      <c r="AF56" s="14"/>
      <c r="AG56" s="14"/>
    </row>
    <row r="57" spans="1:27" ht="30" customHeight="1">
      <c r="A57" s="92" t="s">
        <v>32</v>
      </c>
      <c r="B57" s="92"/>
      <c r="C57" s="92"/>
      <c r="D57" s="20">
        <f>D48+D56</f>
        <v>0</v>
      </c>
      <c r="E57" s="20" t="s">
        <v>23</v>
      </c>
      <c r="F57" s="20" t="s">
        <v>23</v>
      </c>
      <c r="G57" s="20">
        <v>0</v>
      </c>
      <c r="H57" s="20">
        <v>0</v>
      </c>
      <c r="I57" s="20">
        <f>D57</f>
        <v>0</v>
      </c>
      <c r="J57" s="20">
        <f aca="true" t="shared" si="2" ref="J57:O57">J48+J56</f>
        <v>0</v>
      </c>
      <c r="K57" s="20">
        <f t="shared" si="2"/>
        <v>0</v>
      </c>
      <c r="L57" s="20" t="e">
        <f t="shared" si="2"/>
        <v>#REF!</v>
      </c>
      <c r="M57" s="20" t="e">
        <f t="shared" si="2"/>
        <v>#REF!</v>
      </c>
      <c r="N57" s="20" t="e">
        <f t="shared" si="2"/>
        <v>#REF!</v>
      </c>
      <c r="O57" s="20" t="e">
        <f t="shared" si="2"/>
        <v>#REF!</v>
      </c>
      <c r="P57" s="20">
        <v>0</v>
      </c>
      <c r="Q57" s="20"/>
      <c r="R57" s="20">
        <f>R48+R56</f>
        <v>0</v>
      </c>
      <c r="S57" s="20">
        <f>S48+S56</f>
        <v>0</v>
      </c>
      <c r="T57" s="20">
        <f aca="true" t="shared" si="3" ref="T57:Y57">T48+T56</f>
        <v>0</v>
      </c>
      <c r="U57" s="20">
        <f t="shared" si="3"/>
        <v>0</v>
      </c>
      <c r="V57" s="20">
        <f t="shared" si="3"/>
        <v>0</v>
      </c>
      <c r="W57" s="20">
        <f t="shared" si="3"/>
        <v>0</v>
      </c>
      <c r="X57" s="20">
        <f t="shared" si="3"/>
        <v>0</v>
      </c>
      <c r="Y57" s="20">
        <f t="shared" si="3"/>
        <v>0</v>
      </c>
      <c r="Z57" s="54" t="s">
        <v>23</v>
      </c>
      <c r="AA57" s="54" t="s">
        <v>23</v>
      </c>
    </row>
    <row r="58" spans="1:27" ht="18.75" customHeight="1">
      <c r="A58" s="30" t="s">
        <v>33</v>
      </c>
      <c r="B58" s="95" t="s">
        <v>34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</row>
    <row r="59" spans="1:27" ht="21.75" customHeight="1">
      <c r="A59" s="29" t="s">
        <v>73</v>
      </c>
      <c r="B59" s="93" t="s">
        <v>22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43"/>
      <c r="AA59" s="43"/>
    </row>
    <row r="60" spans="1:27" ht="46.5" customHeight="1">
      <c r="A60" s="50" t="s">
        <v>133</v>
      </c>
      <c r="B60" s="78" t="s">
        <v>119</v>
      </c>
      <c r="C60" s="78" t="s">
        <v>137</v>
      </c>
      <c r="D60" s="60">
        <v>350</v>
      </c>
      <c r="E60" s="34"/>
      <c r="F60" s="34"/>
      <c r="G60" s="34"/>
      <c r="H60" s="34"/>
      <c r="I60" s="60">
        <v>350</v>
      </c>
      <c r="J60" s="60">
        <v>350</v>
      </c>
      <c r="K60" s="49">
        <v>0</v>
      </c>
      <c r="L60" s="49"/>
      <c r="M60" s="49"/>
      <c r="N60" s="49"/>
      <c r="O60" s="49"/>
      <c r="P60" s="49">
        <f>(1+(D60-X60)/Y60)*12</f>
        <v>44.094687791239515</v>
      </c>
      <c r="Q60" s="49"/>
      <c r="R60" s="49">
        <v>2.361</v>
      </c>
      <c r="S60" s="49">
        <v>15.41</v>
      </c>
      <c r="T60" s="49">
        <v>0</v>
      </c>
      <c r="U60" s="49">
        <v>33.555</v>
      </c>
      <c r="V60" s="49">
        <v>14.862</v>
      </c>
      <c r="W60" s="49">
        <v>42.24</v>
      </c>
      <c r="X60" s="49">
        <f>Y60+V60</f>
        <v>106.067</v>
      </c>
      <c r="Y60" s="49">
        <f>W60+U60+T60+S60</f>
        <v>91.205</v>
      </c>
      <c r="Z60" s="54" t="s">
        <v>106</v>
      </c>
      <c r="AA60" s="54" t="s">
        <v>120</v>
      </c>
    </row>
    <row r="61" spans="1:29" s="14" customFormat="1" ht="14.25" customHeight="1">
      <c r="A61" s="117" t="s">
        <v>36</v>
      </c>
      <c r="B61" s="117"/>
      <c r="C61" s="117"/>
      <c r="D61" s="20">
        <f>D60</f>
        <v>350</v>
      </c>
      <c r="E61" s="20">
        <f aca="true" t="shared" si="4" ref="E61:Y61">E60</f>
        <v>0</v>
      </c>
      <c r="F61" s="20">
        <f t="shared" si="4"/>
        <v>0</v>
      </c>
      <c r="G61" s="20">
        <f t="shared" si="4"/>
        <v>0</v>
      </c>
      <c r="H61" s="20">
        <f t="shared" si="4"/>
        <v>0</v>
      </c>
      <c r="I61" s="20">
        <f t="shared" si="4"/>
        <v>350</v>
      </c>
      <c r="J61" s="20">
        <f t="shared" si="4"/>
        <v>350</v>
      </c>
      <c r="K61" s="20">
        <f t="shared" si="4"/>
        <v>0</v>
      </c>
      <c r="L61" s="20">
        <f t="shared" si="4"/>
        <v>0</v>
      </c>
      <c r="M61" s="20">
        <f t="shared" si="4"/>
        <v>0</v>
      </c>
      <c r="N61" s="20">
        <f t="shared" si="4"/>
        <v>0</v>
      </c>
      <c r="O61" s="20">
        <f t="shared" si="4"/>
        <v>0</v>
      </c>
      <c r="P61" s="20">
        <f t="shared" si="4"/>
        <v>44.094687791239515</v>
      </c>
      <c r="Q61" s="20">
        <f t="shared" si="4"/>
        <v>0</v>
      </c>
      <c r="R61" s="20">
        <f t="shared" si="4"/>
        <v>2.361</v>
      </c>
      <c r="S61" s="20">
        <f t="shared" si="4"/>
        <v>15.41</v>
      </c>
      <c r="T61" s="20">
        <f t="shared" si="4"/>
        <v>0</v>
      </c>
      <c r="U61" s="20">
        <f t="shared" si="4"/>
        <v>33.555</v>
      </c>
      <c r="V61" s="20">
        <f t="shared" si="4"/>
        <v>14.862</v>
      </c>
      <c r="W61" s="20">
        <f t="shared" si="4"/>
        <v>42.24</v>
      </c>
      <c r="X61" s="20">
        <f t="shared" si="4"/>
        <v>106.067</v>
      </c>
      <c r="Y61" s="20">
        <f t="shared" si="4"/>
        <v>91.205</v>
      </c>
      <c r="Z61" s="26" t="s">
        <v>23</v>
      </c>
      <c r="AA61" s="26" t="s">
        <v>23</v>
      </c>
      <c r="AB61" s="15"/>
      <c r="AC61" s="15"/>
    </row>
    <row r="62" spans="1:27" ht="20.25" customHeight="1">
      <c r="A62" s="28" t="s">
        <v>75</v>
      </c>
      <c r="B62" s="93" t="s">
        <v>59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43"/>
      <c r="AA62" s="43"/>
    </row>
    <row r="63" spans="1:27" ht="18" customHeight="1">
      <c r="A63" s="24"/>
      <c r="B63" s="79"/>
      <c r="C63" s="79"/>
      <c r="D63" s="79" t="s">
        <v>48</v>
      </c>
      <c r="E63" s="43"/>
      <c r="F63" s="43"/>
      <c r="G63" s="43"/>
      <c r="H63" s="43"/>
      <c r="I63" s="79" t="s">
        <v>48</v>
      </c>
      <c r="J63" s="79" t="s">
        <v>48</v>
      </c>
      <c r="K63" s="43" t="s">
        <v>48</v>
      </c>
      <c r="L63" s="43"/>
      <c r="M63" s="43"/>
      <c r="N63" s="43"/>
      <c r="O63" s="43"/>
      <c r="P63" s="80" t="s">
        <v>48</v>
      </c>
      <c r="Q63" s="43"/>
      <c r="R63" s="43" t="s">
        <v>48</v>
      </c>
      <c r="S63" s="43" t="s">
        <v>48</v>
      </c>
      <c r="T63" s="43" t="s">
        <v>48</v>
      </c>
      <c r="U63" s="43" t="s">
        <v>48</v>
      </c>
      <c r="V63" s="43" t="s">
        <v>48</v>
      </c>
      <c r="W63" s="43" t="s">
        <v>48</v>
      </c>
      <c r="X63" s="43" t="s">
        <v>48</v>
      </c>
      <c r="Y63" s="43" t="s">
        <v>48</v>
      </c>
      <c r="Z63" s="43" t="s">
        <v>23</v>
      </c>
      <c r="AA63" s="43" t="s">
        <v>23</v>
      </c>
    </row>
    <row r="64" spans="1:29" s="14" customFormat="1" ht="17.25" customHeight="1">
      <c r="A64" s="117" t="s">
        <v>74</v>
      </c>
      <c r="B64" s="117"/>
      <c r="C64" s="117"/>
      <c r="D64" s="20">
        <v>0</v>
      </c>
      <c r="E64" s="17" t="s">
        <v>23</v>
      </c>
      <c r="F64" s="17" t="s">
        <v>23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17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6"/>
      <c r="AA64" s="26"/>
      <c r="AB64" s="15"/>
      <c r="AC64" s="15"/>
    </row>
    <row r="65" spans="1:33" s="14" customFormat="1" ht="15.75" customHeight="1">
      <c r="A65" s="24" t="s">
        <v>72</v>
      </c>
      <c r="B65" s="93" t="s">
        <v>56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43"/>
      <c r="AA65" s="43"/>
      <c r="AB65" s="2"/>
      <c r="AC65" s="2"/>
      <c r="AD65" s="1"/>
      <c r="AE65" s="1"/>
      <c r="AF65" s="1"/>
      <c r="AG65" s="1"/>
    </row>
    <row r="66" spans="1:33" ht="18" customHeight="1">
      <c r="A66" s="117" t="s">
        <v>71</v>
      </c>
      <c r="B66" s="117"/>
      <c r="C66" s="117"/>
      <c r="D66" s="16">
        <v>0</v>
      </c>
      <c r="E66" s="16" t="s">
        <v>23</v>
      </c>
      <c r="F66" s="16" t="s">
        <v>23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/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26" t="s">
        <v>23</v>
      </c>
      <c r="AA66" s="26" t="s">
        <v>23</v>
      </c>
      <c r="AB66" s="15"/>
      <c r="AC66" s="15"/>
      <c r="AD66" s="14"/>
      <c r="AE66" s="14"/>
      <c r="AF66" s="14"/>
      <c r="AG66" s="14"/>
    </row>
    <row r="67" spans="1:27" ht="15.75" customHeight="1" hidden="1">
      <c r="A67" s="28"/>
      <c r="B67" s="28"/>
      <c r="C67" s="28"/>
      <c r="D67" s="35"/>
      <c r="E67" s="35"/>
      <c r="F67" s="35"/>
      <c r="G67" s="35"/>
      <c r="H67" s="35"/>
      <c r="I67" s="35"/>
      <c r="J67" s="24"/>
      <c r="K67" s="24"/>
      <c r="L67" s="25"/>
      <c r="M67" s="25"/>
      <c r="N67" s="24"/>
      <c r="O67" s="24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6.5" customHeight="1">
      <c r="A68" s="28" t="s">
        <v>126</v>
      </c>
      <c r="B68" s="93" t="s">
        <v>35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1:27" ht="15.75" customHeight="1">
      <c r="A69" s="36"/>
      <c r="B69" s="35"/>
      <c r="C69" s="33"/>
      <c r="D69" s="24" t="s">
        <v>48</v>
      </c>
      <c r="E69" s="27" t="s">
        <v>23</v>
      </c>
      <c r="F69" s="27" t="s">
        <v>23</v>
      </c>
      <c r="G69" s="27"/>
      <c r="H69" s="27"/>
      <c r="I69" s="27" t="s">
        <v>48</v>
      </c>
      <c r="J69" s="24" t="s">
        <v>48</v>
      </c>
      <c r="K69" s="24" t="s">
        <v>48</v>
      </c>
      <c r="L69" s="25"/>
      <c r="M69" s="25"/>
      <c r="N69" s="24"/>
      <c r="O69" s="24"/>
      <c r="P69" s="24" t="s">
        <v>48</v>
      </c>
      <c r="Q69" s="24"/>
      <c r="R69" s="24" t="s">
        <v>48</v>
      </c>
      <c r="S69" s="24" t="s">
        <v>48</v>
      </c>
      <c r="T69" s="24" t="s">
        <v>48</v>
      </c>
      <c r="U69" s="24" t="s">
        <v>48</v>
      </c>
      <c r="V69" s="24" t="s">
        <v>48</v>
      </c>
      <c r="W69" s="24" t="s">
        <v>48</v>
      </c>
      <c r="X69" s="24" t="s">
        <v>48</v>
      </c>
      <c r="Y69" s="24" t="s">
        <v>48</v>
      </c>
      <c r="Z69" s="32" t="s">
        <v>23</v>
      </c>
      <c r="AA69" s="32" t="s">
        <v>23</v>
      </c>
    </row>
    <row r="70" spans="1:29" s="14" customFormat="1" ht="16.5" customHeight="1">
      <c r="A70" s="117" t="s">
        <v>127</v>
      </c>
      <c r="B70" s="117"/>
      <c r="C70" s="117"/>
      <c r="D70" s="20">
        <v>0</v>
      </c>
      <c r="E70" s="17" t="s">
        <v>23</v>
      </c>
      <c r="F70" s="17" t="s">
        <v>23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17"/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1" t="s">
        <v>23</v>
      </c>
      <c r="AA70" s="21" t="s">
        <v>23</v>
      </c>
      <c r="AB70" s="15"/>
      <c r="AC70" s="15"/>
    </row>
    <row r="71" spans="1:33" s="14" customFormat="1" ht="17.25" customHeight="1">
      <c r="A71" s="24" t="s">
        <v>128</v>
      </c>
      <c r="B71" s="90" t="s">
        <v>51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34"/>
      <c r="AA71" s="34"/>
      <c r="AB71" s="2"/>
      <c r="AC71" s="2"/>
      <c r="AD71" s="1"/>
      <c r="AE71" s="1"/>
      <c r="AF71" s="1"/>
      <c r="AG71" s="1"/>
    </row>
    <row r="72" spans="1:33" s="14" customFormat="1" ht="40.5" customHeight="1">
      <c r="A72" s="24" t="s">
        <v>145</v>
      </c>
      <c r="B72" s="87" t="s">
        <v>146</v>
      </c>
      <c r="C72" s="33">
        <v>1</v>
      </c>
      <c r="D72" s="33">
        <v>17</v>
      </c>
      <c r="E72" s="33"/>
      <c r="F72" s="33"/>
      <c r="G72" s="33"/>
      <c r="H72" s="33"/>
      <c r="I72" s="33">
        <v>17</v>
      </c>
      <c r="J72" s="33">
        <v>0</v>
      </c>
      <c r="K72" s="33">
        <v>17</v>
      </c>
      <c r="L72" s="33"/>
      <c r="M72" s="33"/>
      <c r="N72" s="33"/>
      <c r="O72" s="33"/>
      <c r="P72" s="33">
        <v>0</v>
      </c>
      <c r="Q72" s="33"/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4" t="s">
        <v>48</v>
      </c>
      <c r="AA72" s="34" t="s">
        <v>48</v>
      </c>
      <c r="AB72" s="2"/>
      <c r="AC72" s="2"/>
      <c r="AD72" s="1"/>
      <c r="AE72" s="1"/>
      <c r="AF72" s="1"/>
      <c r="AG72" s="1"/>
    </row>
    <row r="73" spans="1:29" s="14" customFormat="1" ht="17.25" customHeight="1">
      <c r="A73" s="117" t="s">
        <v>129</v>
      </c>
      <c r="B73" s="117"/>
      <c r="C73" s="117"/>
      <c r="D73" s="16">
        <f>D72</f>
        <v>17</v>
      </c>
      <c r="E73" s="16">
        <f aca="true" t="shared" si="5" ref="E73:Y73">E72</f>
        <v>0</v>
      </c>
      <c r="F73" s="16">
        <f t="shared" si="5"/>
        <v>0</v>
      </c>
      <c r="G73" s="16">
        <f t="shared" si="5"/>
        <v>0</v>
      </c>
      <c r="H73" s="16">
        <f t="shared" si="5"/>
        <v>0</v>
      </c>
      <c r="I73" s="16">
        <f t="shared" si="5"/>
        <v>17</v>
      </c>
      <c r="J73" s="16">
        <f t="shared" si="5"/>
        <v>0</v>
      </c>
      <c r="K73" s="16">
        <f t="shared" si="5"/>
        <v>17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6">
        <f t="shared" si="5"/>
        <v>0</v>
      </c>
      <c r="P73" s="16">
        <f t="shared" si="5"/>
        <v>0</v>
      </c>
      <c r="Q73" s="16">
        <f t="shared" si="5"/>
        <v>0</v>
      </c>
      <c r="R73" s="16">
        <f t="shared" si="5"/>
        <v>0</v>
      </c>
      <c r="S73" s="16">
        <f t="shared" si="5"/>
        <v>0</v>
      </c>
      <c r="T73" s="16">
        <f t="shared" si="5"/>
        <v>0</v>
      </c>
      <c r="U73" s="16">
        <f t="shared" si="5"/>
        <v>0</v>
      </c>
      <c r="V73" s="16">
        <f t="shared" si="5"/>
        <v>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34" t="s">
        <v>23</v>
      </c>
      <c r="AA73" s="34" t="s">
        <v>23</v>
      </c>
      <c r="AB73" s="15"/>
      <c r="AC73" s="15"/>
    </row>
    <row r="74" spans="1:33" ht="17.25" customHeight="1">
      <c r="A74" s="117" t="s">
        <v>37</v>
      </c>
      <c r="B74" s="117"/>
      <c r="C74" s="117"/>
      <c r="D74" s="16">
        <f>D64+D61+D73</f>
        <v>367</v>
      </c>
      <c r="E74" s="16" t="e">
        <f aca="true" t="shared" si="6" ref="E74:Y74">E64+E61+E73</f>
        <v>#VALUE!</v>
      </c>
      <c r="F74" s="16" t="e">
        <f t="shared" si="6"/>
        <v>#VALUE!</v>
      </c>
      <c r="G74" s="16">
        <f t="shared" si="6"/>
        <v>0</v>
      </c>
      <c r="H74" s="16">
        <f t="shared" si="6"/>
        <v>0</v>
      </c>
      <c r="I74" s="16">
        <f t="shared" si="6"/>
        <v>367</v>
      </c>
      <c r="J74" s="16">
        <f t="shared" si="6"/>
        <v>350</v>
      </c>
      <c r="K74" s="16">
        <f t="shared" si="6"/>
        <v>17</v>
      </c>
      <c r="L74" s="16">
        <f t="shared" si="6"/>
        <v>0</v>
      </c>
      <c r="M74" s="16">
        <f t="shared" si="6"/>
        <v>0</v>
      </c>
      <c r="N74" s="16">
        <f t="shared" si="6"/>
        <v>0</v>
      </c>
      <c r="O74" s="16">
        <f t="shared" si="6"/>
        <v>0</v>
      </c>
      <c r="P74" s="16">
        <f t="shared" si="6"/>
        <v>44.094687791239515</v>
      </c>
      <c r="Q74" s="16">
        <f t="shared" si="6"/>
        <v>0</v>
      </c>
      <c r="R74" s="16">
        <f t="shared" si="6"/>
        <v>2.361</v>
      </c>
      <c r="S74" s="16">
        <f t="shared" si="6"/>
        <v>15.41</v>
      </c>
      <c r="T74" s="16">
        <f t="shared" si="6"/>
        <v>0</v>
      </c>
      <c r="U74" s="16">
        <f t="shared" si="6"/>
        <v>33.555</v>
      </c>
      <c r="V74" s="16">
        <f t="shared" si="6"/>
        <v>14.862</v>
      </c>
      <c r="W74" s="16">
        <f t="shared" si="6"/>
        <v>42.24</v>
      </c>
      <c r="X74" s="16">
        <f t="shared" si="6"/>
        <v>106.067</v>
      </c>
      <c r="Y74" s="16">
        <f t="shared" si="6"/>
        <v>91.205</v>
      </c>
      <c r="Z74" s="34" t="s">
        <v>23</v>
      </c>
      <c r="AA74" s="34" t="s">
        <v>23</v>
      </c>
      <c r="AB74" s="15"/>
      <c r="AC74" s="15"/>
      <c r="AD74" s="14"/>
      <c r="AE74" s="14"/>
      <c r="AF74" s="14"/>
      <c r="AG74" s="14"/>
    </row>
    <row r="75" spans="1:27" ht="23.25" customHeight="1">
      <c r="A75" s="92" t="s">
        <v>38</v>
      </c>
      <c r="B75" s="92"/>
      <c r="C75" s="92"/>
      <c r="D75" s="20">
        <f>D74</f>
        <v>367</v>
      </c>
      <c r="E75" s="20" t="str">
        <f aca="true" t="shared" si="7" ref="E75:T75">E57</f>
        <v>х </v>
      </c>
      <c r="F75" s="20" t="str">
        <f t="shared" si="7"/>
        <v>х </v>
      </c>
      <c r="G75" s="20">
        <f t="shared" si="7"/>
        <v>0</v>
      </c>
      <c r="H75" s="20">
        <f t="shared" si="7"/>
        <v>0</v>
      </c>
      <c r="I75" s="20">
        <f>I74</f>
        <v>367</v>
      </c>
      <c r="J75" s="20">
        <f>J74</f>
        <v>350</v>
      </c>
      <c r="K75" s="20">
        <f>K74</f>
        <v>17</v>
      </c>
      <c r="L75" s="20" t="e">
        <f t="shared" si="7"/>
        <v>#REF!</v>
      </c>
      <c r="M75" s="20" t="e">
        <f t="shared" si="7"/>
        <v>#REF!</v>
      </c>
      <c r="N75" s="20" t="e">
        <f t="shared" si="7"/>
        <v>#REF!</v>
      </c>
      <c r="O75" s="20" t="e">
        <f t="shared" si="7"/>
        <v>#REF!</v>
      </c>
      <c r="P75" s="20">
        <f>P74</f>
        <v>44.094687791239515</v>
      </c>
      <c r="Q75" s="20"/>
      <c r="R75" s="20">
        <f>R74</f>
        <v>2.361</v>
      </c>
      <c r="S75" s="20">
        <f>S74</f>
        <v>15.41</v>
      </c>
      <c r="T75" s="20">
        <f t="shared" si="7"/>
        <v>0</v>
      </c>
      <c r="U75" s="20">
        <f>U74</f>
        <v>33.555</v>
      </c>
      <c r="V75" s="20">
        <f>V74</f>
        <v>14.862</v>
      </c>
      <c r="W75" s="20">
        <f>W74</f>
        <v>42.24</v>
      </c>
      <c r="X75" s="20">
        <f>X74</f>
        <v>106.067</v>
      </c>
      <c r="Y75" s="20">
        <f>Y74</f>
        <v>91.205</v>
      </c>
      <c r="Z75" s="54" t="s">
        <v>125</v>
      </c>
      <c r="AA75" s="54" t="s">
        <v>125</v>
      </c>
    </row>
    <row r="76" spans="1:27" ht="18.75" customHeight="1">
      <c r="A76" s="26" t="s">
        <v>39</v>
      </c>
      <c r="B76" s="117" t="s">
        <v>40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 ht="22.5" customHeight="1">
      <c r="A77" s="30" t="s">
        <v>70</v>
      </c>
      <c r="B77" s="117" t="s">
        <v>69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26"/>
      <c r="AA77" s="26"/>
    </row>
    <row r="78" spans="1:27" ht="21.75" customHeight="1">
      <c r="A78" s="31" t="s">
        <v>68</v>
      </c>
      <c r="B78" s="114" t="s">
        <v>22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43"/>
      <c r="AA78" s="43"/>
    </row>
    <row r="79" spans="1:27" ht="14.25" customHeight="1">
      <c r="A79" s="24"/>
      <c r="B79" s="24"/>
      <c r="C79" s="24"/>
      <c r="D79" s="24" t="s">
        <v>48</v>
      </c>
      <c r="E79" s="27" t="s">
        <v>23</v>
      </c>
      <c r="F79" s="27" t="s">
        <v>23</v>
      </c>
      <c r="G79" s="27"/>
      <c r="H79" s="27"/>
      <c r="I79" s="27" t="s">
        <v>48</v>
      </c>
      <c r="J79" s="24" t="s">
        <v>48</v>
      </c>
      <c r="K79" s="24" t="s">
        <v>48</v>
      </c>
      <c r="L79" s="25"/>
      <c r="M79" s="25"/>
      <c r="N79" s="24"/>
      <c r="O79" s="24"/>
      <c r="P79" s="24" t="s">
        <v>48</v>
      </c>
      <c r="Q79" s="24"/>
      <c r="R79" s="24" t="s">
        <v>48</v>
      </c>
      <c r="S79" s="24" t="s">
        <v>48</v>
      </c>
      <c r="T79" s="24" t="s">
        <v>48</v>
      </c>
      <c r="U79" s="24" t="s">
        <v>48</v>
      </c>
      <c r="V79" s="24" t="s">
        <v>48</v>
      </c>
      <c r="W79" s="24" t="s">
        <v>48</v>
      </c>
      <c r="X79" s="24" t="s">
        <v>48</v>
      </c>
      <c r="Y79" s="24" t="s">
        <v>48</v>
      </c>
      <c r="Z79" s="24" t="s">
        <v>48</v>
      </c>
      <c r="AA79" s="24" t="s">
        <v>48</v>
      </c>
    </row>
    <row r="80" spans="1:27" ht="11.25">
      <c r="A80" s="90" t="s">
        <v>67</v>
      </c>
      <c r="B80" s="90"/>
      <c r="C80" s="90"/>
      <c r="D80" s="32">
        <v>0</v>
      </c>
      <c r="E80" s="33" t="s">
        <v>23</v>
      </c>
      <c r="F80" s="33" t="s">
        <v>23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3"/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24" t="s">
        <v>48</v>
      </c>
      <c r="AA80" s="24" t="s">
        <v>48</v>
      </c>
    </row>
    <row r="81" spans="1:27" ht="18.75" customHeight="1">
      <c r="A81" s="24" t="s">
        <v>66</v>
      </c>
      <c r="B81" s="93" t="s">
        <v>59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43"/>
      <c r="AA81" s="43"/>
    </row>
    <row r="82" spans="1:27" ht="15" customHeight="1">
      <c r="A82" s="24"/>
      <c r="B82" s="79"/>
      <c r="C82" s="79"/>
      <c r="D82" s="79" t="s">
        <v>125</v>
      </c>
      <c r="E82" s="43"/>
      <c r="F82" s="43"/>
      <c r="G82" s="43"/>
      <c r="H82" s="43"/>
      <c r="I82" s="79" t="s">
        <v>125</v>
      </c>
      <c r="J82" s="79" t="s">
        <v>125</v>
      </c>
      <c r="K82" s="43" t="s">
        <v>125</v>
      </c>
      <c r="L82" s="43"/>
      <c r="M82" s="43"/>
      <c r="N82" s="43"/>
      <c r="O82" s="43"/>
      <c r="P82" s="80" t="s">
        <v>125</v>
      </c>
      <c r="Q82" s="43"/>
      <c r="R82" s="43" t="s">
        <v>125</v>
      </c>
      <c r="S82" s="43" t="s">
        <v>125</v>
      </c>
      <c r="T82" s="43" t="s">
        <v>125</v>
      </c>
      <c r="U82" s="43" t="s">
        <v>125</v>
      </c>
      <c r="V82" s="43" t="s">
        <v>125</v>
      </c>
      <c r="W82" s="43" t="s">
        <v>125</v>
      </c>
      <c r="X82" s="43" t="s">
        <v>125</v>
      </c>
      <c r="Y82" s="43" t="s">
        <v>125</v>
      </c>
      <c r="Z82" s="43"/>
      <c r="AA82" s="43"/>
    </row>
    <row r="83" spans="1:27" ht="11.25">
      <c r="A83" s="90" t="s">
        <v>65</v>
      </c>
      <c r="B83" s="90"/>
      <c r="C83" s="90"/>
      <c r="D83" s="52" t="str">
        <f>D82</f>
        <v>x</v>
      </c>
      <c r="E83" s="52" t="s">
        <v>23</v>
      </c>
      <c r="F83" s="52" t="s">
        <v>23</v>
      </c>
      <c r="G83" s="52"/>
      <c r="H83" s="52"/>
      <c r="I83" s="52" t="str">
        <f>D83</f>
        <v>x</v>
      </c>
      <c r="J83" s="52" t="str">
        <f>J82</f>
        <v>x</v>
      </c>
      <c r="K83" s="52" t="str">
        <f>K82</f>
        <v>x</v>
      </c>
      <c r="L83" s="53"/>
      <c r="M83" s="53"/>
      <c r="N83" s="52"/>
      <c r="O83" s="52"/>
      <c r="P83" s="52" t="str">
        <f>P82</f>
        <v>x</v>
      </c>
      <c r="Q83" s="52"/>
      <c r="R83" s="52">
        <v>0</v>
      </c>
      <c r="S83" s="52">
        <v>0</v>
      </c>
      <c r="T83" s="52">
        <v>0</v>
      </c>
      <c r="U83" s="52" t="str">
        <f>U82</f>
        <v>x</v>
      </c>
      <c r="V83" s="52">
        <v>0</v>
      </c>
      <c r="W83" s="52">
        <v>0</v>
      </c>
      <c r="X83" s="52" t="str">
        <f>X82</f>
        <v>x</v>
      </c>
      <c r="Y83" s="52" t="str">
        <f>Y82</f>
        <v>x</v>
      </c>
      <c r="Z83" s="24" t="s">
        <v>48</v>
      </c>
      <c r="AA83" s="24" t="s">
        <v>48</v>
      </c>
    </row>
    <row r="84" spans="1:27" ht="15" customHeight="1">
      <c r="A84" s="30" t="s">
        <v>64</v>
      </c>
      <c r="B84" s="90" t="s">
        <v>51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24"/>
      <c r="AA84" s="24"/>
    </row>
    <row r="85" spans="1:29" s="74" customFormat="1" ht="15.75" customHeight="1">
      <c r="A85" s="72"/>
      <c r="B85" s="72"/>
      <c r="C85" s="72"/>
      <c r="D85" s="24" t="s">
        <v>48</v>
      </c>
      <c r="E85" s="27" t="s">
        <v>23</v>
      </c>
      <c r="F85" s="27" t="s">
        <v>23</v>
      </c>
      <c r="G85" s="27"/>
      <c r="H85" s="27"/>
      <c r="I85" s="27" t="s">
        <v>48</v>
      </c>
      <c r="J85" s="24" t="s">
        <v>48</v>
      </c>
      <c r="K85" s="24" t="s">
        <v>48</v>
      </c>
      <c r="L85" s="25"/>
      <c r="M85" s="25"/>
      <c r="N85" s="24"/>
      <c r="O85" s="24"/>
      <c r="P85" s="24" t="s">
        <v>48</v>
      </c>
      <c r="Q85" s="24"/>
      <c r="R85" s="24" t="s">
        <v>48</v>
      </c>
      <c r="S85" s="24" t="s">
        <v>48</v>
      </c>
      <c r="T85" s="24" t="s">
        <v>48</v>
      </c>
      <c r="U85" s="24" t="s">
        <v>48</v>
      </c>
      <c r="V85" s="24" t="s">
        <v>48</v>
      </c>
      <c r="W85" s="24" t="s">
        <v>48</v>
      </c>
      <c r="X85" s="24" t="s">
        <v>48</v>
      </c>
      <c r="Y85" s="24" t="s">
        <v>48</v>
      </c>
      <c r="Z85" s="24" t="s">
        <v>48</v>
      </c>
      <c r="AA85" s="24" t="s">
        <v>48</v>
      </c>
      <c r="AB85" s="73"/>
      <c r="AC85" s="73"/>
    </row>
    <row r="86" spans="1:33" s="14" customFormat="1" ht="14.25" customHeight="1">
      <c r="A86" s="90" t="s">
        <v>63</v>
      </c>
      <c r="B86" s="90"/>
      <c r="C86" s="90"/>
      <c r="D86" s="32">
        <v>0</v>
      </c>
      <c r="E86" s="33" t="s">
        <v>23</v>
      </c>
      <c r="F86" s="33" t="s">
        <v>23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3"/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24" t="s">
        <v>48</v>
      </c>
      <c r="AA86" s="24" t="s">
        <v>48</v>
      </c>
      <c r="AB86" s="2"/>
      <c r="AC86" s="2"/>
      <c r="AD86" s="1"/>
      <c r="AE86" s="1"/>
      <c r="AF86" s="1"/>
      <c r="AG86" s="1"/>
    </row>
    <row r="87" spans="1:33" ht="19.5" customHeight="1">
      <c r="A87" s="117" t="s">
        <v>62</v>
      </c>
      <c r="B87" s="117"/>
      <c r="C87" s="117"/>
      <c r="D87" s="20" t="str">
        <f>D83</f>
        <v>x</v>
      </c>
      <c r="E87" s="20" t="s">
        <v>48</v>
      </c>
      <c r="F87" s="20" t="s">
        <v>48</v>
      </c>
      <c r="G87" s="20">
        <v>0</v>
      </c>
      <c r="H87" s="20">
        <v>0</v>
      </c>
      <c r="I87" s="20" t="str">
        <f>I83</f>
        <v>x</v>
      </c>
      <c r="J87" s="20" t="str">
        <f>J83</f>
        <v>x</v>
      </c>
      <c r="K87" s="20" t="str">
        <f aca="true" t="shared" si="8" ref="K87:P87">K83</f>
        <v>x</v>
      </c>
      <c r="L87" s="20">
        <f t="shared" si="8"/>
        <v>0</v>
      </c>
      <c r="M87" s="20">
        <f t="shared" si="8"/>
        <v>0</v>
      </c>
      <c r="N87" s="20">
        <f t="shared" si="8"/>
        <v>0</v>
      </c>
      <c r="O87" s="20">
        <f t="shared" si="8"/>
        <v>0</v>
      </c>
      <c r="P87" s="20" t="str">
        <f t="shared" si="8"/>
        <v>x</v>
      </c>
      <c r="Q87" s="17"/>
      <c r="R87" s="20">
        <f aca="true" t="shared" si="9" ref="R87:Y87">R83</f>
        <v>0</v>
      </c>
      <c r="S87" s="20">
        <f t="shared" si="9"/>
        <v>0</v>
      </c>
      <c r="T87" s="20">
        <f t="shared" si="9"/>
        <v>0</v>
      </c>
      <c r="U87" s="20" t="str">
        <f t="shared" si="9"/>
        <v>x</v>
      </c>
      <c r="V87" s="20">
        <f t="shared" si="9"/>
        <v>0</v>
      </c>
      <c r="W87" s="20">
        <f t="shared" si="9"/>
        <v>0</v>
      </c>
      <c r="X87" s="20" t="str">
        <f t="shared" si="9"/>
        <v>x</v>
      </c>
      <c r="Y87" s="20" t="str">
        <f t="shared" si="9"/>
        <v>x</v>
      </c>
      <c r="Z87" s="17" t="s">
        <v>48</v>
      </c>
      <c r="AA87" s="17" t="s">
        <v>48</v>
      </c>
      <c r="AB87" s="15"/>
      <c r="AC87" s="15"/>
      <c r="AD87" s="14"/>
      <c r="AE87" s="14"/>
      <c r="AF87" s="14"/>
      <c r="AG87" s="14"/>
    </row>
    <row r="88" spans="1:27" ht="24" customHeight="1">
      <c r="A88" s="94" t="s">
        <v>124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 spans="1:27" ht="15.75" customHeight="1">
      <c r="A89" s="26">
        <v>1</v>
      </c>
      <c r="B89" s="26">
        <v>2</v>
      </c>
      <c r="C89" s="26">
        <v>3</v>
      </c>
      <c r="D89" s="26">
        <v>4</v>
      </c>
      <c r="E89" s="26">
        <v>5</v>
      </c>
      <c r="F89" s="26">
        <v>6</v>
      </c>
      <c r="G89" s="26">
        <v>11</v>
      </c>
      <c r="H89" s="26">
        <v>12</v>
      </c>
      <c r="I89" s="26">
        <v>5</v>
      </c>
      <c r="J89" s="26">
        <v>6</v>
      </c>
      <c r="K89" s="26">
        <v>7</v>
      </c>
      <c r="L89" s="26">
        <v>16</v>
      </c>
      <c r="M89" s="26">
        <v>17</v>
      </c>
      <c r="N89" s="26">
        <v>18</v>
      </c>
      <c r="O89" s="26">
        <v>19</v>
      </c>
      <c r="P89" s="26">
        <v>8</v>
      </c>
      <c r="Q89" s="26">
        <v>9</v>
      </c>
      <c r="R89" s="26">
        <v>10</v>
      </c>
      <c r="S89" s="26">
        <v>11</v>
      </c>
      <c r="T89" s="26">
        <v>12</v>
      </c>
      <c r="U89" s="26">
        <v>13</v>
      </c>
      <c r="V89" s="26">
        <v>14</v>
      </c>
      <c r="W89" s="26">
        <v>15</v>
      </c>
      <c r="X89" s="26">
        <v>16</v>
      </c>
      <c r="Y89" s="26">
        <v>17</v>
      </c>
      <c r="Z89" s="26">
        <v>18</v>
      </c>
      <c r="AA89" s="26">
        <v>19</v>
      </c>
    </row>
    <row r="90" spans="1:27" ht="15.75" customHeight="1">
      <c r="A90" s="30" t="s">
        <v>61</v>
      </c>
      <c r="B90" s="95" t="s">
        <v>34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47"/>
      <c r="AA90" s="47"/>
    </row>
    <row r="91" spans="1:27" ht="17.25" customHeight="1">
      <c r="A91" s="29" t="s">
        <v>57</v>
      </c>
      <c r="B91" s="93" t="s">
        <v>22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43"/>
      <c r="AA91" s="43"/>
    </row>
    <row r="92" spans="1:27" ht="15" customHeight="1">
      <c r="A92" s="26"/>
      <c r="B92" s="26"/>
      <c r="C92" s="24"/>
      <c r="D92" s="24" t="s">
        <v>48</v>
      </c>
      <c r="E92" s="27" t="s">
        <v>23</v>
      </c>
      <c r="F92" s="27" t="s">
        <v>23</v>
      </c>
      <c r="G92" s="27"/>
      <c r="H92" s="27"/>
      <c r="I92" s="27" t="s">
        <v>48</v>
      </c>
      <c r="J92" s="24" t="s">
        <v>48</v>
      </c>
      <c r="K92" s="24" t="s">
        <v>48</v>
      </c>
      <c r="L92" s="25"/>
      <c r="M92" s="25"/>
      <c r="N92" s="24"/>
      <c r="O92" s="24"/>
      <c r="P92" s="24" t="s">
        <v>48</v>
      </c>
      <c r="Q92" s="24"/>
      <c r="R92" s="24" t="s">
        <v>48</v>
      </c>
      <c r="S92" s="24" t="s">
        <v>48</v>
      </c>
      <c r="T92" s="24" t="s">
        <v>48</v>
      </c>
      <c r="U92" s="24" t="s">
        <v>48</v>
      </c>
      <c r="V92" s="24" t="s">
        <v>48</v>
      </c>
      <c r="W92" s="24" t="s">
        <v>48</v>
      </c>
      <c r="X92" s="24" t="s">
        <v>48</v>
      </c>
      <c r="Y92" s="24" t="s">
        <v>48</v>
      </c>
      <c r="Z92" s="24" t="s">
        <v>48</v>
      </c>
      <c r="AA92" s="24" t="s">
        <v>48</v>
      </c>
    </row>
    <row r="93" spans="1:27" ht="14.25" customHeight="1">
      <c r="A93" s="90" t="s">
        <v>55</v>
      </c>
      <c r="B93" s="90"/>
      <c r="C93" s="90"/>
      <c r="D93" s="32">
        <v>0</v>
      </c>
      <c r="E93" s="33" t="s">
        <v>23</v>
      </c>
      <c r="F93" s="33" t="s">
        <v>23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3"/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24" t="s">
        <v>48</v>
      </c>
      <c r="AA93" s="24" t="s">
        <v>48</v>
      </c>
    </row>
    <row r="94" spans="1:27" ht="15.75" customHeight="1">
      <c r="A94" s="28" t="s">
        <v>60</v>
      </c>
      <c r="B94" s="93" t="s">
        <v>59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24"/>
      <c r="AA94" s="24"/>
    </row>
    <row r="95" spans="1:27" ht="16.5" customHeight="1">
      <c r="A95" s="33"/>
      <c r="B95" s="87"/>
      <c r="C95" s="33"/>
      <c r="D95" s="32">
        <v>0</v>
      </c>
      <c r="E95" s="59" t="s">
        <v>23</v>
      </c>
      <c r="F95" s="59" t="s">
        <v>23</v>
      </c>
      <c r="G95" s="59"/>
      <c r="H95" s="59"/>
      <c r="I95" s="59" t="s">
        <v>48</v>
      </c>
      <c r="J95" s="32" t="s">
        <v>48</v>
      </c>
      <c r="K95" s="32" t="s">
        <v>48</v>
      </c>
      <c r="L95" s="88"/>
      <c r="M95" s="88"/>
      <c r="N95" s="32"/>
      <c r="O95" s="32"/>
      <c r="P95" s="32" t="s">
        <v>48</v>
      </c>
      <c r="Q95" s="32"/>
      <c r="R95" s="32" t="s">
        <v>48</v>
      </c>
      <c r="S95" s="32" t="s">
        <v>48</v>
      </c>
      <c r="T95" s="32" t="s">
        <v>48</v>
      </c>
      <c r="U95" s="32" t="s">
        <v>48</v>
      </c>
      <c r="V95" s="32" t="s">
        <v>48</v>
      </c>
      <c r="W95" s="32" t="s">
        <v>48</v>
      </c>
      <c r="X95" s="32" t="s">
        <v>48</v>
      </c>
      <c r="Y95" s="32" t="s">
        <v>48</v>
      </c>
      <c r="Z95" s="89" t="s">
        <v>48</v>
      </c>
      <c r="AA95" s="89" t="s">
        <v>48</v>
      </c>
    </row>
    <row r="96" spans="1:27" ht="17.25" customHeight="1">
      <c r="A96" s="90" t="s">
        <v>58</v>
      </c>
      <c r="B96" s="90"/>
      <c r="C96" s="90"/>
      <c r="D96" s="32">
        <f>D95</f>
        <v>0</v>
      </c>
      <c r="E96" s="32" t="str">
        <f aca="true" t="shared" si="10" ref="E96:P96">E95</f>
        <v>х </v>
      </c>
      <c r="F96" s="32" t="str">
        <f t="shared" si="10"/>
        <v>х </v>
      </c>
      <c r="G96" s="32">
        <f t="shared" si="10"/>
        <v>0</v>
      </c>
      <c r="H96" s="32">
        <f t="shared" si="10"/>
        <v>0</v>
      </c>
      <c r="I96" s="32" t="str">
        <f t="shared" si="10"/>
        <v>х</v>
      </c>
      <c r="J96" s="32" t="str">
        <f t="shared" si="10"/>
        <v>х</v>
      </c>
      <c r="K96" s="32" t="str">
        <f t="shared" si="10"/>
        <v>х</v>
      </c>
      <c r="L96" s="32">
        <f t="shared" si="10"/>
        <v>0</v>
      </c>
      <c r="M96" s="32">
        <f t="shared" si="10"/>
        <v>0</v>
      </c>
      <c r="N96" s="32">
        <f t="shared" si="10"/>
        <v>0</v>
      </c>
      <c r="O96" s="32">
        <f t="shared" si="10"/>
        <v>0</v>
      </c>
      <c r="P96" s="32" t="str">
        <f t="shared" si="10"/>
        <v>х</v>
      </c>
      <c r="Q96" s="33"/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24" t="s">
        <v>48</v>
      </c>
      <c r="AA96" s="24" t="s">
        <v>48</v>
      </c>
    </row>
    <row r="97" spans="1:33" s="18" customFormat="1" ht="18.75" customHeight="1">
      <c r="A97" s="24" t="s">
        <v>116</v>
      </c>
      <c r="B97" s="93" t="s">
        <v>56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24"/>
      <c r="AA97" s="24"/>
      <c r="AB97" s="2"/>
      <c r="AC97" s="2"/>
      <c r="AD97" s="1"/>
      <c r="AE97" s="1"/>
      <c r="AF97" s="1"/>
      <c r="AG97" s="1"/>
    </row>
    <row r="98" spans="1:29" s="18" customFormat="1" ht="15.75" customHeight="1">
      <c r="A98" s="92" t="s">
        <v>117</v>
      </c>
      <c r="B98" s="92"/>
      <c r="C98" s="92"/>
      <c r="D98" s="20">
        <v>0</v>
      </c>
      <c r="E98" s="17" t="s">
        <v>23</v>
      </c>
      <c r="F98" s="17" t="s">
        <v>23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17"/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4" t="s">
        <v>48</v>
      </c>
      <c r="AA98" s="24" t="s">
        <v>48</v>
      </c>
      <c r="AB98" s="19"/>
      <c r="AC98" s="19"/>
    </row>
    <row r="99" spans="1:29" s="18" customFormat="1" ht="15.75" customHeight="1">
      <c r="A99" s="23" t="s">
        <v>54</v>
      </c>
      <c r="B99" s="95" t="s">
        <v>35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47"/>
      <c r="AA99" s="47"/>
      <c r="AB99" s="19"/>
      <c r="AC99" s="19"/>
    </row>
    <row r="100" spans="1:29" s="18" customFormat="1" ht="17.25" customHeight="1">
      <c r="A100" s="17"/>
      <c r="B100" s="17"/>
      <c r="C100" s="33"/>
      <c r="D100" s="24" t="s">
        <v>48</v>
      </c>
      <c r="E100" s="27" t="s">
        <v>23</v>
      </c>
      <c r="F100" s="27" t="s">
        <v>23</v>
      </c>
      <c r="G100" s="27"/>
      <c r="H100" s="27"/>
      <c r="I100" s="27" t="s">
        <v>48</v>
      </c>
      <c r="J100" s="24" t="s">
        <v>48</v>
      </c>
      <c r="K100" s="24" t="s">
        <v>48</v>
      </c>
      <c r="L100" s="25"/>
      <c r="M100" s="25"/>
      <c r="N100" s="24"/>
      <c r="O100" s="24"/>
      <c r="P100" s="24" t="s">
        <v>48</v>
      </c>
      <c r="Q100" s="24"/>
      <c r="R100" s="24" t="s">
        <v>48</v>
      </c>
      <c r="S100" s="24" t="s">
        <v>48</v>
      </c>
      <c r="T100" s="24" t="s">
        <v>48</v>
      </c>
      <c r="U100" s="24" t="s">
        <v>48</v>
      </c>
      <c r="V100" s="24" t="s">
        <v>48</v>
      </c>
      <c r="W100" s="24" t="s">
        <v>48</v>
      </c>
      <c r="X100" s="24" t="s">
        <v>48</v>
      </c>
      <c r="Y100" s="24" t="s">
        <v>48</v>
      </c>
      <c r="Z100" s="33" t="s">
        <v>48</v>
      </c>
      <c r="AA100" s="17" t="s">
        <v>48</v>
      </c>
      <c r="AB100" s="19"/>
      <c r="AC100" s="19"/>
    </row>
    <row r="101" spans="1:29" s="18" customFormat="1" ht="13.5" customHeight="1">
      <c r="A101" s="92" t="s">
        <v>53</v>
      </c>
      <c r="B101" s="92"/>
      <c r="C101" s="92"/>
      <c r="D101" s="20">
        <v>0</v>
      </c>
      <c r="E101" s="17" t="s">
        <v>23</v>
      </c>
      <c r="F101" s="17" t="s">
        <v>23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17"/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17" t="s">
        <v>48</v>
      </c>
      <c r="AA101" s="17" t="s">
        <v>48</v>
      </c>
      <c r="AB101" s="19"/>
      <c r="AC101" s="19"/>
    </row>
    <row r="102" spans="1:29" s="18" customFormat="1" ht="15.75" customHeight="1">
      <c r="A102" s="22" t="s">
        <v>52</v>
      </c>
      <c r="B102" s="92" t="s">
        <v>51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17"/>
      <c r="AA102" s="17"/>
      <c r="AB102" s="19"/>
      <c r="AC102" s="19"/>
    </row>
    <row r="103" spans="1:29" s="18" customFormat="1" ht="25.5" customHeight="1">
      <c r="A103" s="33" t="s">
        <v>151</v>
      </c>
      <c r="B103" s="87" t="s">
        <v>150</v>
      </c>
      <c r="C103" s="33">
        <v>1</v>
      </c>
      <c r="D103" s="33">
        <v>200</v>
      </c>
      <c r="E103" s="34" t="s">
        <v>23</v>
      </c>
      <c r="F103" s="34" t="s">
        <v>23</v>
      </c>
      <c r="G103" s="34"/>
      <c r="H103" s="34"/>
      <c r="I103" s="34">
        <v>200</v>
      </c>
      <c r="J103" s="33">
        <v>200</v>
      </c>
      <c r="K103" s="33">
        <v>0</v>
      </c>
      <c r="L103" s="33"/>
      <c r="M103" s="33"/>
      <c r="N103" s="33"/>
      <c r="O103" s="33"/>
      <c r="P103" s="33">
        <v>0</v>
      </c>
      <c r="Q103" s="33"/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 t="s">
        <v>23</v>
      </c>
      <c r="AA103" s="28" t="s">
        <v>156</v>
      </c>
      <c r="AB103" s="19"/>
      <c r="AC103" s="19"/>
    </row>
    <row r="104" spans="1:29" s="68" customFormat="1" ht="14.25" customHeight="1">
      <c r="A104" s="126" t="s">
        <v>50</v>
      </c>
      <c r="B104" s="126"/>
      <c r="C104" s="126"/>
      <c r="D104" s="20">
        <f>D103</f>
        <v>200</v>
      </c>
      <c r="E104" s="20" t="str">
        <f aca="true" t="shared" si="11" ref="E104:P104">E103</f>
        <v>х </v>
      </c>
      <c r="F104" s="20" t="str">
        <f t="shared" si="11"/>
        <v>х </v>
      </c>
      <c r="G104" s="20">
        <f t="shared" si="11"/>
        <v>0</v>
      </c>
      <c r="H104" s="20">
        <f t="shared" si="11"/>
        <v>0</v>
      </c>
      <c r="I104" s="20">
        <f t="shared" si="11"/>
        <v>200</v>
      </c>
      <c r="J104" s="20">
        <f t="shared" si="11"/>
        <v>200</v>
      </c>
      <c r="K104" s="20">
        <f t="shared" si="11"/>
        <v>0</v>
      </c>
      <c r="L104" s="20">
        <f t="shared" si="11"/>
        <v>0</v>
      </c>
      <c r="M104" s="20">
        <f t="shared" si="11"/>
        <v>0</v>
      </c>
      <c r="N104" s="20">
        <f t="shared" si="11"/>
        <v>0</v>
      </c>
      <c r="O104" s="20">
        <f t="shared" si="11"/>
        <v>0</v>
      </c>
      <c r="P104" s="20">
        <f t="shared" si="11"/>
        <v>0</v>
      </c>
      <c r="Q104" s="20"/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 t="s">
        <v>48</v>
      </c>
      <c r="AA104" s="20" t="s">
        <v>48</v>
      </c>
      <c r="AB104" s="67"/>
      <c r="AC104" s="67"/>
    </row>
    <row r="105" spans="1:29" s="68" customFormat="1" ht="14.25" customHeight="1">
      <c r="A105" s="126" t="s">
        <v>49</v>
      </c>
      <c r="B105" s="126"/>
      <c r="C105" s="126"/>
      <c r="D105" s="20">
        <f>D96+D104</f>
        <v>200</v>
      </c>
      <c r="E105" s="20" t="e">
        <f aca="true" t="shared" si="12" ref="E105:P105">E96+E104</f>
        <v>#VALUE!</v>
      </c>
      <c r="F105" s="20" t="e">
        <f t="shared" si="12"/>
        <v>#VALUE!</v>
      </c>
      <c r="G105" s="20">
        <f t="shared" si="12"/>
        <v>0</v>
      </c>
      <c r="H105" s="20">
        <f t="shared" si="12"/>
        <v>0</v>
      </c>
      <c r="I105" s="20">
        <f>I104</f>
        <v>200</v>
      </c>
      <c r="J105" s="20">
        <f>J104</f>
        <v>200</v>
      </c>
      <c r="K105" s="20">
        <f>K104</f>
        <v>0</v>
      </c>
      <c r="L105" s="20">
        <f t="shared" si="12"/>
        <v>0</v>
      </c>
      <c r="M105" s="20">
        <f t="shared" si="12"/>
        <v>0</v>
      </c>
      <c r="N105" s="20">
        <f t="shared" si="12"/>
        <v>0</v>
      </c>
      <c r="O105" s="20">
        <f t="shared" si="12"/>
        <v>0</v>
      </c>
      <c r="P105" s="20">
        <f>P104</f>
        <v>0</v>
      </c>
      <c r="Q105" s="20"/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 t="s">
        <v>48</v>
      </c>
      <c r="AA105" s="20" t="s">
        <v>48</v>
      </c>
      <c r="AB105" s="67"/>
      <c r="AC105" s="67"/>
    </row>
    <row r="106" spans="1:33" s="70" customFormat="1" ht="11.25">
      <c r="A106" s="126" t="s">
        <v>41</v>
      </c>
      <c r="B106" s="126"/>
      <c r="C106" s="126"/>
      <c r="D106" s="20">
        <f>D105</f>
        <v>200</v>
      </c>
      <c r="E106" s="20" t="e">
        <f aca="true" t="shared" si="13" ref="E106:P106">E105</f>
        <v>#VALUE!</v>
      </c>
      <c r="F106" s="20" t="e">
        <f t="shared" si="13"/>
        <v>#VALUE!</v>
      </c>
      <c r="G106" s="20">
        <f t="shared" si="13"/>
        <v>0</v>
      </c>
      <c r="H106" s="20">
        <f t="shared" si="13"/>
        <v>0</v>
      </c>
      <c r="I106" s="20">
        <f t="shared" si="13"/>
        <v>200</v>
      </c>
      <c r="J106" s="20">
        <f t="shared" si="13"/>
        <v>200</v>
      </c>
      <c r="K106" s="20">
        <f t="shared" si="13"/>
        <v>0</v>
      </c>
      <c r="L106" s="20">
        <f t="shared" si="13"/>
        <v>0</v>
      </c>
      <c r="M106" s="20">
        <f t="shared" si="13"/>
        <v>0</v>
      </c>
      <c r="N106" s="20">
        <f t="shared" si="13"/>
        <v>0</v>
      </c>
      <c r="O106" s="20">
        <f t="shared" si="13"/>
        <v>0</v>
      </c>
      <c r="P106" s="20">
        <f t="shared" si="13"/>
        <v>0</v>
      </c>
      <c r="Q106" s="20"/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69" t="s">
        <v>23</v>
      </c>
      <c r="AA106" s="69" t="s">
        <v>23</v>
      </c>
      <c r="AB106" s="67"/>
      <c r="AC106" s="67"/>
      <c r="AD106" s="68"/>
      <c r="AE106" s="68"/>
      <c r="AF106" s="68"/>
      <c r="AG106" s="68"/>
    </row>
    <row r="107" spans="1:29" s="70" customFormat="1" ht="17.25" customHeight="1">
      <c r="A107" s="91" t="s">
        <v>42</v>
      </c>
      <c r="B107" s="91"/>
      <c r="C107" s="91"/>
      <c r="D107" s="16">
        <f>D75+D106+D41</f>
        <v>13341.66</v>
      </c>
      <c r="E107" s="16" t="e">
        <f>E75+E106</f>
        <v>#VALUE!</v>
      </c>
      <c r="F107" s="16" t="e">
        <f>F75+F106</f>
        <v>#VALUE!</v>
      </c>
      <c r="G107" s="16">
        <f>G75+G106</f>
        <v>0</v>
      </c>
      <c r="H107" s="16">
        <f>H75+H106</f>
        <v>0</v>
      </c>
      <c r="I107" s="16">
        <f>I75+I106+I41</f>
        <v>5842</v>
      </c>
      <c r="J107" s="16">
        <f>J75+J106+J41</f>
        <v>710</v>
      </c>
      <c r="K107" s="16">
        <f>K75+K106+K41</f>
        <v>12631.66</v>
      </c>
      <c r="L107" s="16" t="e">
        <f>L75+L106</f>
        <v>#REF!</v>
      </c>
      <c r="M107" s="16" t="e">
        <f>M75+M106</f>
        <v>#REF!</v>
      </c>
      <c r="N107" s="16" t="e">
        <f>N75+N106</f>
        <v>#REF!</v>
      </c>
      <c r="O107" s="16" t="e">
        <f>O75+O106</f>
        <v>#REF!</v>
      </c>
      <c r="P107" s="16">
        <f>(1+(12209.66-X107)/Y107)*12</f>
        <v>106.24776239807615</v>
      </c>
      <c r="Q107" s="16"/>
      <c r="R107" s="16">
        <f aca="true" t="shared" si="14" ref="R107:Y107">R75+R106+R41</f>
        <v>142.194</v>
      </c>
      <c r="S107" s="16">
        <f t="shared" si="14"/>
        <v>1008.544</v>
      </c>
      <c r="T107" s="16">
        <f t="shared" si="14"/>
        <v>0</v>
      </c>
      <c r="U107" s="16">
        <f t="shared" si="14"/>
        <v>320.21500000000003</v>
      </c>
      <c r="V107" s="16">
        <f t="shared" si="14"/>
        <v>70.862</v>
      </c>
      <c r="W107" s="16">
        <f t="shared" si="14"/>
        <v>42.24</v>
      </c>
      <c r="X107" s="16">
        <f t="shared" si="14"/>
        <v>1441.861</v>
      </c>
      <c r="Y107" s="16">
        <f t="shared" si="14"/>
        <v>1370.999</v>
      </c>
      <c r="Z107" s="69" t="s">
        <v>23</v>
      </c>
      <c r="AA107" s="69" t="s">
        <v>23</v>
      </c>
      <c r="AB107" s="71"/>
      <c r="AC107" s="71"/>
    </row>
    <row r="108" spans="1:27" ht="17.25" customHeight="1">
      <c r="A108" s="131" t="s">
        <v>43</v>
      </c>
      <c r="B108" s="131"/>
      <c r="C108" s="13"/>
      <c r="D108" s="13"/>
      <c r="E108" s="13"/>
      <c r="F108" s="13"/>
      <c r="G108" s="8"/>
      <c r="H108" s="8"/>
      <c r="I108" s="8"/>
      <c r="J108" s="8"/>
      <c r="K108" s="8"/>
      <c r="L108" s="7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7.25" customHeight="1">
      <c r="A109" s="10" t="s">
        <v>44</v>
      </c>
      <c r="B109" s="12"/>
      <c r="C109" s="9"/>
      <c r="D109" s="9"/>
      <c r="E109" s="9"/>
      <c r="F109" s="9"/>
      <c r="G109" s="8"/>
      <c r="H109" s="8"/>
      <c r="I109" s="8"/>
      <c r="J109" s="8"/>
      <c r="K109" s="8"/>
      <c r="L109" s="7"/>
      <c r="M109" s="11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7.25" customHeight="1">
      <c r="A110" s="10" t="s">
        <v>45</v>
      </c>
      <c r="B110" s="10"/>
      <c r="C110" s="9"/>
      <c r="D110" s="9"/>
      <c r="E110" s="9"/>
      <c r="F110" s="9"/>
      <c r="G110" s="8"/>
      <c r="H110" s="8"/>
      <c r="I110" s="8"/>
      <c r="J110" s="8"/>
      <c r="K110" s="8"/>
      <c r="L110" s="7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7.25" customHeight="1">
      <c r="A111" s="10"/>
      <c r="B111" s="10"/>
      <c r="C111" s="9"/>
      <c r="D111" s="9"/>
      <c r="E111" s="9"/>
      <c r="F111" s="9"/>
      <c r="G111" s="8"/>
      <c r="H111" s="8"/>
      <c r="I111" s="8"/>
      <c r="J111" s="8"/>
      <c r="K111" s="8"/>
      <c r="L111" s="7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31" s="14" customFormat="1" ht="17.25" customHeight="1">
      <c r="A112" s="127" t="s">
        <v>122</v>
      </c>
      <c r="B112" s="127"/>
      <c r="C112" s="127"/>
      <c r="D112" s="127"/>
      <c r="R112" s="8"/>
      <c r="S112" s="96" t="s">
        <v>123</v>
      </c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s="14" customFormat="1" ht="13.5" customHeight="1">
      <c r="A113" s="66"/>
      <c r="B113" s="66"/>
      <c r="C113" s="66"/>
      <c r="D113" s="66"/>
      <c r="R113" s="8"/>
      <c r="S113" s="9"/>
      <c r="T113" s="9"/>
      <c r="U113" s="8"/>
      <c r="V113" s="8"/>
      <c r="W113" s="8"/>
      <c r="X113" s="8"/>
      <c r="Y113" s="8"/>
      <c r="Z113" s="7"/>
      <c r="AA113" s="7"/>
      <c r="AB113" s="8"/>
      <c r="AC113" s="8"/>
      <c r="AD113" s="8"/>
      <c r="AE113" s="8"/>
    </row>
    <row r="114" spans="1:31" s="14" customFormat="1" ht="15" customHeight="1">
      <c r="A114" s="127"/>
      <c r="B114" s="127"/>
      <c r="C114" s="127"/>
      <c r="D114" s="127"/>
      <c r="R114" s="8"/>
      <c r="S114" s="96"/>
      <c r="T114" s="96"/>
      <c r="U114" s="96"/>
      <c r="V114" s="96"/>
      <c r="W114" s="96"/>
      <c r="X114" s="96"/>
      <c r="Y114" s="85"/>
      <c r="Z114" s="85"/>
      <c r="AA114" s="85"/>
      <c r="AB114" s="85"/>
      <c r="AC114" s="85"/>
      <c r="AD114" s="85"/>
      <c r="AE114" s="8"/>
    </row>
    <row r="115" spans="1:29" ht="23.25" customHeight="1">
      <c r="A115" s="128"/>
      <c r="B115" s="128"/>
      <c r="C115" s="128"/>
      <c r="D115" s="55"/>
      <c r="E115" s="129"/>
      <c r="F115" s="129"/>
      <c r="G115" s="129"/>
      <c r="H115" s="129"/>
      <c r="I115" s="129"/>
      <c r="J115" s="129"/>
      <c r="K115" s="130"/>
      <c r="L115" s="130"/>
      <c r="M115" s="130"/>
      <c r="N115" s="130"/>
      <c r="O115" s="130"/>
      <c r="P115" s="130"/>
      <c r="Q115" s="8"/>
      <c r="R115" s="8"/>
      <c r="S115" s="8"/>
      <c r="T115" s="8"/>
      <c r="U115" s="8"/>
      <c r="V115" s="8"/>
      <c r="W115" s="8"/>
      <c r="X115" s="8"/>
      <c r="Y115" s="8"/>
      <c r="Z115" s="1"/>
      <c r="AA115" s="1"/>
      <c r="AB115" s="1"/>
      <c r="AC115" s="1"/>
    </row>
    <row r="116" spans="1:25" ht="21" customHeight="1">
      <c r="A116" s="56"/>
      <c r="B116" s="57"/>
      <c r="C116" s="57"/>
      <c r="D116" s="58"/>
      <c r="E116" s="56" t="s">
        <v>46</v>
      </c>
      <c r="F116" s="63"/>
      <c r="G116" s="63"/>
      <c r="H116" s="64" t="s">
        <v>47</v>
      </c>
      <c r="I116" s="61"/>
      <c r="J116" s="61"/>
      <c r="K116" s="2"/>
      <c r="L116" s="65"/>
      <c r="M116" s="65"/>
      <c r="N116" s="65"/>
      <c r="O116" s="65"/>
      <c r="P116" s="134"/>
      <c r="Q116" s="134"/>
      <c r="R116" s="134"/>
      <c r="S116" s="134"/>
      <c r="T116" s="134"/>
      <c r="U116" s="134"/>
      <c r="Y116" s="1"/>
    </row>
    <row r="117" spans="1:25" ht="11.25" customHeight="1">
      <c r="A117" s="132"/>
      <c r="B117" s="132"/>
      <c r="C117" s="132"/>
      <c r="D117" s="6"/>
      <c r="E117" s="5" t="s">
        <v>46</v>
      </c>
      <c r="F117" s="4"/>
      <c r="G117" s="62"/>
      <c r="H117" s="62"/>
      <c r="I117" s="132"/>
      <c r="J117" s="132"/>
      <c r="L117" s="62"/>
      <c r="M117" s="62"/>
      <c r="N117" s="62"/>
      <c r="O117" s="62"/>
      <c r="P117" s="135"/>
      <c r="Q117" s="135"/>
      <c r="R117" s="135"/>
      <c r="S117" s="135"/>
      <c r="T117" s="135"/>
      <c r="U117" s="135"/>
      <c r="Y117" s="1"/>
    </row>
    <row r="118" spans="1:6" ht="69.75" customHeight="1">
      <c r="A118" s="133"/>
      <c r="B118" s="133"/>
      <c r="C118" s="133"/>
      <c r="D118" s="133"/>
      <c r="E118" s="133"/>
      <c r="F118" s="133"/>
    </row>
  </sheetData>
  <sheetProtection/>
  <mergeCells count="119">
    <mergeCell ref="A117:C117"/>
    <mergeCell ref="A118:F118"/>
    <mergeCell ref="P116:U116"/>
    <mergeCell ref="P117:U117"/>
    <mergeCell ref="I117:J117"/>
    <mergeCell ref="A112:D112"/>
    <mergeCell ref="B84:Y84"/>
    <mergeCell ref="B90:Y90"/>
    <mergeCell ref="A115:C115"/>
    <mergeCell ref="E115:P115"/>
    <mergeCell ref="A108:B108"/>
    <mergeCell ref="A93:C93"/>
    <mergeCell ref="A105:C105"/>
    <mergeCell ref="A87:C87"/>
    <mergeCell ref="A114:D114"/>
    <mergeCell ref="A106:C106"/>
    <mergeCell ref="B94:Y94"/>
    <mergeCell ref="B102:Y102"/>
    <mergeCell ref="A101:C101"/>
    <mergeCell ref="B97:Y97"/>
    <mergeCell ref="A96:C96"/>
    <mergeCell ref="A104:C104"/>
    <mergeCell ref="A98:C98"/>
    <mergeCell ref="B99:Y99"/>
    <mergeCell ref="A56:C56"/>
    <mergeCell ref="B76:AA76"/>
    <mergeCell ref="A74:C74"/>
    <mergeCell ref="A73:C73"/>
    <mergeCell ref="B68:AA68"/>
    <mergeCell ref="A70:C70"/>
    <mergeCell ref="B22:Y22"/>
    <mergeCell ref="A80:C80"/>
    <mergeCell ref="B81:Y81"/>
    <mergeCell ref="A39:C39"/>
    <mergeCell ref="B44:AA44"/>
    <mergeCell ref="B71:Y71"/>
    <mergeCell ref="A52:Y52"/>
    <mergeCell ref="B62:Y62"/>
    <mergeCell ref="A66:C66"/>
    <mergeCell ref="B54:Y54"/>
    <mergeCell ref="B5:B8"/>
    <mergeCell ref="B65:Y65"/>
    <mergeCell ref="A20:C20"/>
    <mergeCell ref="B33:Y33"/>
    <mergeCell ref="B49:Y49"/>
    <mergeCell ref="A64:C64"/>
    <mergeCell ref="B59:Y59"/>
    <mergeCell ref="A32:C32"/>
    <mergeCell ref="B46:AA46"/>
    <mergeCell ref="A41:C41"/>
    <mergeCell ref="J5:K5"/>
    <mergeCell ref="B10:AA10"/>
    <mergeCell ref="J6:J8"/>
    <mergeCell ref="A30:C30"/>
    <mergeCell ref="A21:Y21"/>
    <mergeCell ref="A28:C28"/>
    <mergeCell ref="L6:L8"/>
    <mergeCell ref="V5:V8"/>
    <mergeCell ref="L5:O5"/>
    <mergeCell ref="B27:Y27"/>
    <mergeCell ref="B15:Y15"/>
    <mergeCell ref="M6:M8"/>
    <mergeCell ref="D6:D8"/>
    <mergeCell ref="E6:F6"/>
    <mergeCell ref="F7:F8"/>
    <mergeCell ref="G5:G8"/>
    <mergeCell ref="K6:K8"/>
    <mergeCell ref="D5:F5"/>
    <mergeCell ref="I5:I8"/>
    <mergeCell ref="S5:S8"/>
    <mergeCell ref="A57:C57"/>
    <mergeCell ref="B11:AA11"/>
    <mergeCell ref="B12:AA12"/>
    <mergeCell ref="B17:Y17"/>
    <mergeCell ref="A14:C14"/>
    <mergeCell ref="A40:C40"/>
    <mergeCell ref="A51:C51"/>
    <mergeCell ref="B31:Y31"/>
    <mergeCell ref="B29:Y29"/>
    <mergeCell ref="B58:AA58"/>
    <mergeCell ref="S114:AD114"/>
    <mergeCell ref="B23:Y23"/>
    <mergeCell ref="A5:A8"/>
    <mergeCell ref="S112:AE112"/>
    <mergeCell ref="A42:AA42"/>
    <mergeCell ref="B45:AA45"/>
    <mergeCell ref="A48:C48"/>
    <mergeCell ref="A61:C61"/>
    <mergeCell ref="A86:C86"/>
    <mergeCell ref="B78:Y78"/>
    <mergeCell ref="A16:C16"/>
    <mergeCell ref="A19:C19"/>
    <mergeCell ref="A107:C107"/>
    <mergeCell ref="A75:C75"/>
    <mergeCell ref="B77:Y77"/>
    <mergeCell ref="B91:Y91"/>
    <mergeCell ref="A26:C26"/>
    <mergeCell ref="A88:AA88"/>
    <mergeCell ref="A83:C83"/>
    <mergeCell ref="A3:AA3"/>
    <mergeCell ref="A2:AA2"/>
    <mergeCell ref="Z6:Z8"/>
    <mergeCell ref="AA6:AA8"/>
    <mergeCell ref="Z5:AA5"/>
    <mergeCell ref="A4:AA4"/>
    <mergeCell ref="T5:T8"/>
    <mergeCell ref="E7:E8"/>
    <mergeCell ref="C5:C8"/>
    <mergeCell ref="H5:H8"/>
    <mergeCell ref="AC5:AC8"/>
    <mergeCell ref="P5:P8"/>
    <mergeCell ref="Q5:Q8"/>
    <mergeCell ref="N6:N8"/>
    <mergeCell ref="O6:O8"/>
    <mergeCell ref="R5:R8"/>
    <mergeCell ref="X5:X8"/>
    <mergeCell ref="Y5:Y8"/>
    <mergeCell ref="W5:W8"/>
    <mergeCell ref="U5:U8"/>
  </mergeCells>
  <printOptions/>
  <pageMargins left="0.2362204724409449" right="0.2362204724409449" top="0.21" bottom="0.22" header="0" footer="0"/>
  <pageSetup horizontalDpi="200" verticalDpi="200" orientation="landscape" paperSize="9" scale="57" r:id="rId1"/>
  <rowBreaks count="2" manualBreakCount="2">
    <brk id="41" max="26" man="1"/>
    <brk id="87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2019-02-21T11:51:51Z</cp:lastPrinted>
  <dcterms:created xsi:type="dcterms:W3CDTF">2006-09-16T00:00:00Z</dcterms:created>
  <dcterms:modified xsi:type="dcterms:W3CDTF">2019-02-21T11:51:55Z</dcterms:modified>
  <cp:category/>
  <cp:version/>
  <cp:contentType/>
  <cp:contentStatus/>
</cp:coreProperties>
</file>